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75" windowWidth="19095" windowHeight="11760" tabRatio="749" firstSheet="3" activeTab="6"/>
  </bookViews>
  <sheets>
    <sheet name="Sheet2 (2)" sheetId="28" r:id="rId1"/>
    <sheet name="մարզադպրոց" sheetId="24" r:id="rId2"/>
    <sheet name="komunal  վերջնական" sheetId="23" r:id="rId3"/>
    <sheet name="քաղաքային" sheetId="10" r:id="rId4"/>
    <sheet name="շախմատ" sheetId="9" r:id="rId5"/>
    <sheet name="գրադարան" sheetId="8" r:id="rId6"/>
    <sheet name="աջակցություն" sheetId="7" r:id="rId7"/>
    <sheet name="գեղարվեստ" sheetId="6" r:id="rId8"/>
    <sheet name="երաժշտական" sheetId="22" r:id="rId9"/>
    <sheet name="12" sheetId="17" r:id="rId10"/>
    <sheet name="10" sheetId="16" r:id="rId11"/>
    <sheet name="9" sheetId="15" r:id="rId12"/>
    <sheet name="7" sheetId="14" r:id="rId13"/>
    <sheet name="6" sheetId="13" r:id="rId14"/>
    <sheet name="5" sheetId="12" r:id="rId15"/>
    <sheet name="4" sheetId="11" r:id="rId16"/>
    <sheet name="3" sheetId="2" r:id="rId17"/>
    <sheet name="2" sheetId="1" r:id="rId18"/>
  </sheets>
  <definedNames>
    <definedName name="_xlnm._FilterDatabase" localSheetId="17" hidden="1">'2'!$A$7:$E$27</definedName>
    <definedName name="_xlnm.Print_Area" localSheetId="10">'10'!$A$1:$E$26</definedName>
    <definedName name="_xlnm.Print_Area" localSheetId="9">'12'!$A$1:$E$27</definedName>
    <definedName name="_xlnm.Print_Area" localSheetId="17">'2'!$A$1:$E$27</definedName>
    <definedName name="_xlnm.Print_Area" localSheetId="16">'3'!$A$1:$E$27</definedName>
    <definedName name="_xlnm.Print_Area" localSheetId="15">'4'!$A$1:$E$27</definedName>
    <definedName name="_xlnm.Print_Area" localSheetId="14">'5'!$A$1:$E$27</definedName>
    <definedName name="_xlnm.Print_Area" localSheetId="13">'6'!$A$1:$E$27</definedName>
    <definedName name="_xlnm.Print_Area" localSheetId="12">'7'!$A$1:$E$27</definedName>
    <definedName name="_xlnm.Print_Area" localSheetId="11">'9'!$A$1:$E$29</definedName>
    <definedName name="_xlnm.Print_Area" localSheetId="2">'komunal  վերջնական'!$A$1:$E$88</definedName>
    <definedName name="_xlnm.Print_Area" localSheetId="6">աջակցություն!$A$1:$E$18</definedName>
    <definedName name="_xlnm.Print_Area" localSheetId="7">գեղարվեստ!$A$1:$E$16</definedName>
    <definedName name="_xlnm.Print_Area" localSheetId="5">գրադարան!$A$1:$E$14</definedName>
    <definedName name="_xlnm.Print_Area" localSheetId="8">երաժշտական!$A$1:$F$23</definedName>
    <definedName name="_xlnm.Print_Area" localSheetId="1">մարզադպրոց!$A$1:$E$30</definedName>
    <definedName name="_xlnm.Print_Area" localSheetId="4">շախմատ!$A$1:$G$17</definedName>
    <definedName name="_xlnm.Print_Area" localSheetId="3">քաղաքային!$A$1:$E$29</definedName>
    <definedName name="_xlnm.Print_Titles" localSheetId="2">'komunal  վերջնական'!$10:$10</definedName>
  </definedNames>
  <calcPr calcId="124519"/>
</workbook>
</file>

<file path=xl/calcChain.xml><?xml version="1.0" encoding="utf-8"?>
<calcChain xmlns="http://schemas.openxmlformats.org/spreadsheetml/2006/main">
  <c r="G18" i="12"/>
  <c r="F18"/>
  <c r="G10"/>
  <c r="F10"/>
  <c r="E82" i="23" l="1"/>
  <c r="E83"/>
  <c r="C47"/>
  <c r="C83" l="1"/>
  <c r="E40"/>
  <c r="E24"/>
  <c r="C25"/>
  <c r="E25" i="24"/>
  <c r="D29" i="10"/>
  <c r="E23"/>
  <c r="C29"/>
  <c r="E15" i="17"/>
  <c r="E14"/>
  <c r="E15" i="16"/>
  <c r="E14"/>
  <c r="E15" i="15"/>
  <c r="E15" i="14"/>
  <c r="E14"/>
  <c r="E15" i="13"/>
  <c r="E14"/>
  <c r="E15" i="12"/>
  <c r="E14"/>
  <c r="E15" i="11"/>
  <c r="E14"/>
  <c r="E15" i="2"/>
  <c r="E14"/>
  <c r="E15" i="1"/>
  <c r="E14"/>
  <c r="G12" i="17"/>
  <c r="F20"/>
  <c r="H22" i="14"/>
  <c r="H12"/>
  <c r="E81" i="23"/>
  <c r="E46"/>
  <c r="H12" i="6" l="1"/>
  <c r="H12" i="22"/>
  <c r="H12" i="17"/>
  <c r="H12" i="16"/>
  <c r="H12" i="11"/>
  <c r="E11" i="10"/>
  <c r="E12"/>
  <c r="E13"/>
  <c r="E14"/>
  <c r="E15"/>
  <c r="E16"/>
  <c r="E17"/>
  <c r="E18"/>
  <c r="E19"/>
  <c r="E20"/>
  <c r="E21"/>
  <c r="E22"/>
  <c r="E24"/>
  <c r="E25"/>
  <c r="E26"/>
  <c r="E27"/>
  <c r="E28"/>
  <c r="E45" i="23"/>
  <c r="C30" i="24"/>
  <c r="E24"/>
  <c r="E29"/>
  <c r="E28"/>
  <c r="E26"/>
  <c r="C27" i="1" l="1"/>
  <c r="E26"/>
  <c r="E25"/>
  <c r="E24"/>
  <c r="E23"/>
  <c r="E22"/>
  <c r="E21"/>
  <c r="E20"/>
  <c r="E19"/>
  <c r="E18"/>
  <c r="E17"/>
  <c r="E16" l="1"/>
  <c r="E13"/>
  <c r="E12"/>
  <c r="E11"/>
  <c r="E10" l="1"/>
  <c r="E27" s="1"/>
  <c r="C27" i="2"/>
  <c r="E26"/>
  <c r="E25"/>
  <c r="E24"/>
  <c r="E23"/>
  <c r="E22"/>
  <c r="E21"/>
  <c r="E20"/>
  <c r="E19"/>
  <c r="E18"/>
  <c r="E17"/>
  <c r="E16"/>
  <c r="E13"/>
  <c r="E12"/>
  <c r="E11"/>
  <c r="E10"/>
  <c r="C27" i="11"/>
  <c r="E26"/>
  <c r="E25"/>
  <c r="E24"/>
  <c r="E23"/>
  <c r="E22"/>
  <c r="E21"/>
  <c r="E20"/>
  <c r="E19"/>
  <c r="E18"/>
  <c r="E17"/>
  <c r="E16"/>
  <c r="E13"/>
  <c r="E12"/>
  <c r="E11"/>
  <c r="E10"/>
  <c r="C27" i="12"/>
  <c r="E26"/>
  <c r="E25"/>
  <c r="E24"/>
  <c r="E23"/>
  <c r="E22"/>
  <c r="E21"/>
  <c r="E20"/>
  <c r="E19"/>
  <c r="E18"/>
  <c r="E17"/>
  <c r="E16"/>
  <c r="E13"/>
  <c r="E12"/>
  <c r="E11"/>
  <c r="E10"/>
  <c r="C27" i="13"/>
  <c r="E26"/>
  <c r="E25"/>
  <c r="E24"/>
  <c r="E23"/>
  <c r="E22"/>
  <c r="E21"/>
  <c r="E20"/>
  <c r="E19"/>
  <c r="E18"/>
  <c r="E17"/>
  <c r="E16"/>
  <c r="E13"/>
  <c r="E12"/>
  <c r="E11"/>
  <c r="E10"/>
  <c r="C27" i="14"/>
  <c r="E26"/>
  <c r="E25"/>
  <c r="E24"/>
  <c r="E23"/>
  <c r="E22"/>
  <c r="E21"/>
  <c r="E20"/>
  <c r="E19"/>
  <c r="E18"/>
  <c r="E17"/>
  <c r="E16"/>
  <c r="E13"/>
  <c r="E12"/>
  <c r="E11"/>
  <c r="E10"/>
  <c r="E27" l="1"/>
  <c r="F27" s="1"/>
  <c r="E27" i="13"/>
  <c r="E27" i="12"/>
  <c r="E27" i="11"/>
  <c r="E27" i="2"/>
  <c r="C29" i="15"/>
  <c r="E28"/>
  <c r="E27"/>
  <c r="E26"/>
  <c r="E25"/>
  <c r="E24"/>
  <c r="E23"/>
  <c r="E22"/>
  <c r="E21"/>
  <c r="E20"/>
  <c r="E19"/>
  <c r="E18"/>
  <c r="E17"/>
  <c r="E16"/>
  <c r="E14"/>
  <c r="E13"/>
  <c r="E12"/>
  <c r="E11"/>
  <c r="E10"/>
  <c r="C26" i="16"/>
  <c r="E25"/>
  <c r="E24"/>
  <c r="E23"/>
  <c r="E22"/>
  <c r="E21"/>
  <c r="E20"/>
  <c r="E19"/>
  <c r="E18"/>
  <c r="E17"/>
  <c r="E16"/>
  <c r="E13"/>
  <c r="E12"/>
  <c r="E11"/>
  <c r="E10"/>
  <c r="E29" i="15" l="1"/>
  <c r="F29" s="1"/>
  <c r="E26" i="16"/>
  <c r="C27" i="17"/>
  <c r="E26"/>
  <c r="E25"/>
  <c r="E24"/>
  <c r="E23"/>
  <c r="E22"/>
  <c r="E21"/>
  <c r="E20" l="1"/>
  <c r="E19"/>
  <c r="E18"/>
  <c r="E17"/>
  <c r="E16"/>
  <c r="E13"/>
  <c r="E12"/>
  <c r="E11"/>
  <c r="E10"/>
  <c r="C23" i="22"/>
  <c r="E22"/>
  <c r="E21"/>
  <c r="E20"/>
  <c r="E19"/>
  <c r="E18"/>
  <c r="E17"/>
  <c r="E16"/>
  <c r="E15"/>
  <c r="E14"/>
  <c r="E13"/>
  <c r="E12"/>
  <c r="E11"/>
  <c r="E10"/>
  <c r="E9"/>
  <c r="C16" i="6"/>
  <c r="E15"/>
  <c r="E14"/>
  <c r="E13"/>
  <c r="E12"/>
  <c r="E11"/>
  <c r="E10"/>
  <c r="E9"/>
  <c r="C18" i="7"/>
  <c r="E17"/>
  <c r="E16"/>
  <c r="E15"/>
  <c r="E14"/>
  <c r="E12"/>
  <c r="E11"/>
  <c r="E10"/>
  <c r="F14" i="8"/>
  <c r="C14"/>
  <c r="E13"/>
  <c r="E12"/>
  <c r="E11"/>
  <c r="E10"/>
  <c r="F17" i="9"/>
  <c r="C17"/>
  <c r="E16"/>
  <c r="E15"/>
  <c r="E14"/>
  <c r="E13"/>
  <c r="E12"/>
  <c r="E11"/>
  <c r="E10"/>
  <c r="F29" i="10"/>
  <c r="E17" i="9" l="1"/>
  <c r="E14" i="8"/>
  <c r="E18" i="7"/>
  <c r="H18" s="1"/>
  <c r="E16" i="6"/>
  <c r="G16" s="1"/>
  <c r="E23" i="22"/>
  <c r="G23" s="1"/>
  <c r="E27" i="17"/>
  <c r="F27" s="1"/>
  <c r="E10" i="10"/>
  <c r="E29" s="1"/>
  <c r="C87" i="23" l="1"/>
  <c r="E86"/>
  <c r="E85"/>
  <c r="E80"/>
  <c r="E79"/>
  <c r="E78"/>
  <c r="E77"/>
  <c r="E76"/>
  <c r="E75"/>
  <c r="E74"/>
  <c r="E73"/>
  <c r="E72"/>
  <c r="C70"/>
  <c r="E69"/>
  <c r="E68"/>
  <c r="E67"/>
  <c r="E66"/>
  <c r="E65"/>
  <c r="E64"/>
  <c r="E63"/>
  <c r="E70" l="1"/>
  <c r="C61"/>
  <c r="E60"/>
  <c r="E59"/>
  <c r="E58"/>
  <c r="C56"/>
  <c r="E55"/>
  <c r="E54"/>
  <c r="E53"/>
  <c r="E52"/>
  <c r="E51"/>
  <c r="E50"/>
  <c r="E49"/>
  <c r="E44"/>
  <c r="E43"/>
  <c r="E42"/>
  <c r="E41"/>
  <c r="E39"/>
  <c r="E38"/>
  <c r="E37"/>
  <c r="E36"/>
  <c r="E35"/>
  <c r="C33"/>
  <c r="E32"/>
  <c r="E31"/>
  <c r="E30"/>
  <c r="E29"/>
  <c r="E28"/>
  <c r="E27"/>
  <c r="E23"/>
  <c r="E22"/>
  <c r="E21"/>
  <c r="E20"/>
  <c r="E19"/>
  <c r="E18"/>
  <c r="E17"/>
  <c r="E16"/>
  <c r="E15"/>
  <c r="E14"/>
  <c r="E47" l="1"/>
  <c r="C88"/>
  <c r="E87" s="1"/>
  <c r="E33"/>
  <c r="E56"/>
  <c r="E61"/>
  <c r="E13"/>
  <c r="E12"/>
  <c r="E14" i="24"/>
  <c r="E13"/>
  <c r="E12"/>
  <c r="E27"/>
  <c r="E23"/>
  <c r="E22"/>
  <c r="E21"/>
  <c r="E20"/>
  <c r="E19"/>
  <c r="E18"/>
  <c r="E17"/>
  <c r="E16"/>
  <c r="E15"/>
  <c r="E10"/>
  <c r="E9"/>
  <c r="E25" i="23" l="1"/>
  <c r="E88" s="1"/>
  <c r="E30" i="24"/>
</calcChain>
</file>

<file path=xl/sharedStrings.xml><?xml version="1.0" encoding="utf-8"?>
<sst xmlns="http://schemas.openxmlformats.org/spreadsheetml/2006/main" count="518" uniqueCount="165">
  <si>
    <t>Հավելված 1</t>
  </si>
  <si>
    <t>հ/հ</t>
  </si>
  <si>
    <t>Հաստիքի անվանումը</t>
  </si>
  <si>
    <t>Հաստիքային միավորները</t>
  </si>
  <si>
    <t>Դրույքի չափը (դրամ)</t>
  </si>
  <si>
    <t>Ընդամենը  աշխատավարձ (դրամ)</t>
  </si>
  <si>
    <t>ՎԱՐՉԱՏՆՏԵՍԱԿԱՆ ՄԱՍ</t>
  </si>
  <si>
    <t>Տնօրեն</t>
  </si>
  <si>
    <t>Մեթոդիստ, ուսումնական գծով տնօրենի տեղակալ</t>
  </si>
  <si>
    <t>Բուժքույր</t>
  </si>
  <si>
    <t>Գլխավոր հաշվապահ</t>
  </si>
  <si>
    <t>Տնտեսվար</t>
  </si>
  <si>
    <t>Խոհարար</t>
  </si>
  <si>
    <t>Խոհարարի օգնական</t>
  </si>
  <si>
    <t>Պահակ</t>
  </si>
  <si>
    <t>Դաստիարակ</t>
  </si>
  <si>
    <t>Երաժշտության դաստիարակ</t>
  </si>
  <si>
    <t>Դաստիարակի օգնական</t>
  </si>
  <si>
    <t>Ընդամենը</t>
  </si>
  <si>
    <t>Հավելված 2</t>
  </si>
  <si>
    <t>Փոխտնօրեն ուսումնական գծով</t>
  </si>
  <si>
    <t>Փոխտնօրեն ընդհանուր հարցերով</t>
  </si>
  <si>
    <t>Հաշվապահ</t>
  </si>
  <si>
    <t>Հրահանգիչ</t>
  </si>
  <si>
    <t>Հաշվետար-գանձապահ</t>
  </si>
  <si>
    <t>Կադրերի տեսուչ</t>
  </si>
  <si>
    <t>Մարզիչ</t>
  </si>
  <si>
    <t>Հնոցապան</t>
  </si>
  <si>
    <t>Հավաքարար</t>
  </si>
  <si>
    <t>Հանդերձապահ</t>
  </si>
  <si>
    <t>Հսկիչ</t>
  </si>
  <si>
    <t>Վարորդ</t>
  </si>
  <si>
    <t>Ինժեներ</t>
  </si>
  <si>
    <t>Հավելված 15</t>
  </si>
  <si>
    <t>Գործավար - օպերատոր</t>
  </si>
  <si>
    <t>Կադրերի գծով տեսուչ</t>
  </si>
  <si>
    <t>Գրադարանավար</t>
  </si>
  <si>
    <t>Էլեկտրիկ</t>
  </si>
  <si>
    <t>Դաշնամուր լարող</t>
  </si>
  <si>
    <t>Ցերեկային պահակ</t>
  </si>
  <si>
    <t>Պահակ-հնոցապան</t>
  </si>
  <si>
    <t>Դրույքի չափը
 (դրամ)</t>
  </si>
  <si>
    <t>Փոխտնօրեն</t>
  </si>
  <si>
    <t>Հաշվետար</t>
  </si>
  <si>
    <t>Օպերատոր</t>
  </si>
  <si>
    <t>Պահեստապետ</t>
  </si>
  <si>
    <t>Գործավար</t>
  </si>
  <si>
    <t xml:space="preserve">Աբոնենտական աշխատանքները համակարգող գլխավոր մասնագետ
</t>
  </si>
  <si>
    <t>ՄԵՔԵՆԱ - ՄԵԽԱՆԻԶՄՆԵՐԻ ՀԱՎԱՔԱԿԱՅԱՆ</t>
  </si>
  <si>
    <t>Գլխավոր մասնագետ</t>
  </si>
  <si>
    <t>Էլեկտրազոդող</t>
  </si>
  <si>
    <t>Շարժիչ նորոգող</t>
  </si>
  <si>
    <t>Ավտոէլեկտրիկ</t>
  </si>
  <si>
    <t>Փականագործ</t>
  </si>
  <si>
    <t>Կանոնակարգող</t>
  </si>
  <si>
    <t>ՓՈՂՈՑՆԵՐԻ ՍԱՆԻՏԱՐԱԿԱՆ ՄԱՔՐՈՒՄ</t>
  </si>
  <si>
    <t>Բրիգադիր</t>
  </si>
  <si>
    <t>Վարորդ   (ՍԱԶ մեքենայի)</t>
  </si>
  <si>
    <t>Վարորդ (ԳԱԶ 53 մեքենայի)</t>
  </si>
  <si>
    <t>Տրակտորավար</t>
  </si>
  <si>
    <t>Գրեյդերավար</t>
  </si>
  <si>
    <t>Այլընտրանքային աշխատանքային ծառայություն իրականացնող բանվոր</t>
  </si>
  <si>
    <t>ԿԱՆԱՉԱՊԱՏՈՒՄ</t>
  </si>
  <si>
    <t>Կանաչապատող բանվոր</t>
  </si>
  <si>
    <t>Կանաչապատող բանվոր (8 ամիս )</t>
  </si>
  <si>
    <t>Սղոցավար</t>
  </si>
  <si>
    <t>ՓՈՂՈՑՆԵՐԻ ԼՈՒՍԱՎՈՐՈՒԹՅՈՒՆ</t>
  </si>
  <si>
    <t>Վարորդ  (վիշկա մեքենայի)</t>
  </si>
  <si>
    <t>ԲԱՐԵԿԱՐԳՈՒՄ</t>
  </si>
  <si>
    <t>Էքսկավատորավար</t>
  </si>
  <si>
    <t>Վարորդ   (ՍԱԳ մեքենայի)</t>
  </si>
  <si>
    <t>Կռունկավար</t>
  </si>
  <si>
    <t>Բանվոր</t>
  </si>
  <si>
    <t>ԿԵՆՑԱՂԱՅԻՆ  ԱՂԲԱՀԱՆՈՒԹՅՈՒՆ</t>
  </si>
  <si>
    <t>Վարորդ (ԶԻԼ մեքենայի)</t>
  </si>
  <si>
    <t>Վարորդ-բանվոր  (Կամազ  մեքենայի)</t>
  </si>
  <si>
    <t>Տրակտորավար (T-130)</t>
  </si>
  <si>
    <t>Վարորդ-բանվոր</t>
  </si>
  <si>
    <t>Վարորդ-բանվոր  (ԶԻԼ մեքենայի)</t>
  </si>
  <si>
    <t>ՊՈՒՐԱԿԱՅԻՆ ՏՆՏԵՍՈՒԹՅՈՒՆ</t>
  </si>
  <si>
    <t xml:space="preserve">Տրակտորավար </t>
  </si>
  <si>
    <t>ԸՆԴԱՄԵՆԸ</t>
  </si>
  <si>
    <t>Հավելված 11</t>
  </si>
  <si>
    <t>Մանկավարժ</t>
  </si>
  <si>
    <t>Հավելված 12</t>
  </si>
  <si>
    <t>Սոցիալական աշխատող</t>
  </si>
  <si>
    <t>Հոգեբան</t>
  </si>
  <si>
    <t>Կազմակերպիչ</t>
  </si>
  <si>
    <t>Հավելված 13</t>
  </si>
  <si>
    <t>Հավելված 14</t>
  </si>
  <si>
    <t>Տնօրենի տնտեսական աշխատանքների գծով տեղակալ</t>
  </si>
  <si>
    <t>Մարզիչ-մանկավարժ</t>
  </si>
  <si>
    <t>Հավելված 16</t>
  </si>
  <si>
    <t>Կադրերի տեսուչ, գործավար</t>
  </si>
  <si>
    <t>Թաղային լիազոր</t>
  </si>
  <si>
    <t>Կոյուղագործ</t>
  </si>
  <si>
    <t>Զոդող</t>
  </si>
  <si>
    <t>Ճարտարագետ-մեխանիկ</t>
  </si>
  <si>
    <t>Հեռախոսավարուհի</t>
  </si>
  <si>
    <t>Լոգոպետ</t>
  </si>
  <si>
    <t>Շեֆ խոհարար</t>
  </si>
  <si>
    <t>Հավելված 3</t>
  </si>
  <si>
    <t>Հավելված 4</t>
  </si>
  <si>
    <t>Հավելված 5</t>
  </si>
  <si>
    <t>Հավելված 6</t>
  </si>
  <si>
    <t>Հավելված 7</t>
  </si>
  <si>
    <t>Հավելված 8</t>
  </si>
  <si>
    <t>Հավելված 9</t>
  </si>
  <si>
    <t>Էլեկտրամանտյոր</t>
  </si>
  <si>
    <t>2.Հաստիքացուցակը և պաշտոնային դրույքաչափերը`</t>
  </si>
  <si>
    <t>Մեթոդիստ</t>
  </si>
  <si>
    <t xml:space="preserve">Տնտեսվար </t>
  </si>
  <si>
    <t>Օժանդակ բանվոր</t>
  </si>
  <si>
    <t xml:space="preserve">Դռնապան </t>
  </si>
  <si>
    <t>1.Աշխատողների քանակը` 24</t>
  </si>
  <si>
    <t>1.Աշխատողների  քանակը`  81</t>
  </si>
  <si>
    <t>1.Աշխատողների քանակը`  21</t>
  </si>
  <si>
    <t>1.Աշխատողների քանակը` 16</t>
  </si>
  <si>
    <t>Տնտեսվար-պահեստապետ</t>
  </si>
  <si>
    <t>Մատուցող</t>
  </si>
  <si>
    <t>Աման լվացող</t>
  </si>
  <si>
    <t>Գնումների մասնագետ</t>
  </si>
  <si>
    <t>Հավելված 10</t>
  </si>
  <si>
    <t>Հավելված   17</t>
  </si>
  <si>
    <t>Էլեկտրիկ-մեխանիկ</t>
  </si>
  <si>
    <t>Հասարակական մաքրության բանվոր</t>
  </si>
  <si>
    <t>Գերեզմանատան հսկիչ</t>
  </si>
  <si>
    <t>Ավագ մասնագետ</t>
  </si>
  <si>
    <t>Գերեզմանատան վերակացու</t>
  </si>
  <si>
    <t xml:space="preserve">Աբովյան համայնքի ավագանու 2019 թվականի </t>
  </si>
  <si>
    <t xml:space="preserve"> «ԱԲՈՎՅԱՆԻ N 12 ՄԱՆԿԱՊԱՐՏԵԶ» ՀԱՄԱՅՆՔԱՅԻՆ ՈՉ ԱՌԵՎՏՐԱՅԻՆ ԿԱԶՄԱԿԵՐՊՈՒԹՅԱՆ  ԱՇԽԱՏՈՂՆԵՐԻ ՔԱՆԱԿԸ,  ՀԱՍՏԻՔԱՑՈՒՑԱԿԸ  ԵՎ  ՊԱՇՏՈՆԱՅԻՆ  ԴՐՈՒՅՔԱՉԱՓԵՐԸ  2020  ԹՎԱԿԱՆԻ  ՀԱՄԱՐ</t>
  </si>
  <si>
    <t xml:space="preserve"> «ԱԲՈՎՅԱՆԻ N 10 ՄԱՆԿԱՊԱՐՏԵԶ» ՀԱՄԱՅՆՔԱՅԻՆ ՈՉ ԱՌԵՎՏՐԱՅԻՆ ԿԱԶՄԱԿԵՐՊՈՒԹՅԱՆ ԱՇԽԱՏՈՂՆԵՐԻ ՔԱՆԱԿԸ,  ՀԱՍՏԻՔԱՑՈՒՑԱԿԸ  ԵՎ  ՊԱՇՏՈՆԱՅԻՆ  ԴՐՈՒՅՔԱՉԱՓԵՐԸ  2020  ԹՎԱԿԱՆԻ  ՀԱՄԱՐ</t>
  </si>
  <si>
    <t xml:space="preserve"> «ԱԲՈՎՅԱՆԻ N 9 ՄԱՆԿԱՊԱՐՏԵԶ» ՀԱՄԱՅՆՔԱՅԻՆ ՈՉ ԱՌԵՎՏՐԱՅԻՆ ԿԱԶՄԱԿԵՐՊՈՒԹՅԱՆ  ԱՇԽԱՏՈՂՆԵՐԻ ՔԱՆԱԿԸ,  ՀԱՍՏԻՔԱՑՈՒՑԱԿԸ  ԵՎ  ՊԱՇՏՈՆԱՅԻՆ  ԴՐՈՒՅՔԱՉԱՓԵՐԸ  2020  ԹՎԱԿԱՆԻ  ՀԱՄԱՐ</t>
  </si>
  <si>
    <t xml:space="preserve"> «ԱԲՈՎՅԱՆԻ N 7 ՄԱՆԿԱՊԱՐՏԵԶ» ՀԱՄԱՅՆՔԱՅԻՆ ՈՉ ԱՌԵՎՏՐԱՅԻՆ ԿԱԶՄԱԿԵՐՊՈՒԹՅԱՆ  ԱՇԽԱՏՈՂՆԵՐԻ ՔԱՆԱԿԸ,  ՀԱՍՏԻՔԱՑՈՒՑԱԿԸ  ԵՎ  ՊԱՇՏՈՆԱՅԻՆ  ԴՐՈՒՅՔԱՉԱՓԵՐԸ  2020  ԹՎԱԿԱՆԻ  ՀԱՄԱՐ</t>
  </si>
  <si>
    <t xml:space="preserve"> «ԱԲՈՎՅԱՆԻ N 6 ՄԱՆԿԱՊԱՐՏԵԶ» ՀԱՄԱՅՆՔԱՅԻՆ ՈՉ ԱՌԵՎՏՐԱՅԻՆ ԿԱԶՄԱԿԵՐՊՈՒԹՅԱՆ  ԱՇԽԱՏՈՂՆԵՐԻ ՔԱՆԱԿԸ,  ՀԱՍՏԻՔԱՑՈՒՑԱԿԸ  ԵՎ  ՊԱՇՏՈՆԱՅԻՆ  ԴՐՈՒՅՔԱՉԱՓԵՐԸ  2020  ԹՎԱԿԱՆԻ  ՀԱՄԱՐ</t>
  </si>
  <si>
    <t xml:space="preserve"> «ԱԲՈՎՅԱՆԻ N 5 ՄԱՆԿԱՊԱՐՏԵԶ» ՀԱՄԱՅՆՔԱՅԻՆ ՈՉ ԱՌԵՎՏՐԱՅԻՆ ԿԱԶՄԱԿԵՐՊՈՒԹՅԱՆ  ԱՇԽԱՏՈՂՆԵՐԻ ՔԱՆԱԿԸ,  ՀԱՍՏԻՔԱՑՈՒՑԱԿԸ  ԵՎ  ՊԱՇՏՈՆԱՅԻՆ  ԴՐՈՒՅՔԱՉԱՓԵՐԸ  2020  ԹՎԱԿԱՆԻ  ՀԱՄԱՐ</t>
  </si>
  <si>
    <t xml:space="preserve"> «ԱԲՈՎՅԱՆԻ N 4 ՄԱՆԿԱՊԱՐՏԵԶ» ՀԱՄԱՅՆՔԱՅԻՆ ՈՉ ԱՌԵՎՏՐԱՅԻՆ ԿԱԶՄԱԿԵՐՊՈՒԹՅԱՆ  ԱՇԽԱՏՈՂՆԵՐԻ ՔԱՆԱԿԸ,  ՀԱՍՏԻՔԱՑՈՒՑԱԿԸ  ԵՎ  ՊԱՇՏՈՆԱՅԻՆ  ԴՐՈՒՅՔԱՉԱՓԵՐԸ  2020  ԹՎԱԿԱՆԻ  ՀԱՄԱՐ</t>
  </si>
  <si>
    <t xml:space="preserve"> «ԱԲՈՎՅԱՆԻ N 3 ՄԻՋՀԱՄԱՅՆՔԱՅԻՆ ՄԱՆԿԱՊԱՐՏԵԶ» ՀԱՄԱՅՆՔԱՅԻՆ ՈՉ ԱՌԵՎՏՐԱՅԻՆ ԿԱԶՄԱԿԵՐՊՈՒԹՅԱՆ  ԱՇԽԱՏՈՂՆԵՐԻ ՔԱՆԱԿԸ,  ՀԱՍՏԻՔԱՑՈՒՑԱԿԸ  ԵՎ  ՊԱՇՏՈՆԱՅԻՆ  ԴՐՈՒՅՔԱՉԱՓԵՐԸ 
 2020  ԹՎԱԿԱՆԻ  ՀԱՄԱՐ</t>
  </si>
  <si>
    <t xml:space="preserve"> «ԱԲՈՎՅԱՆԻ N 2 ՄԱՆԿԱՊԱՐՏԵԶ» ՀԱՄԱՅՆՔԱՅԻՆ ՈՉ ԱՌԵՎՏՐԱՅԻՆ ԿԱԶՄԱԿԵՐՊՈՒԹՅԱՆ  ԱՇԽԱՏՈՂՆԵՐԻ ՔԱՆԱԿԸ,  ՀԱՍՏԻՔԱՑՈՒՑԱԿԸ  ԵՎ  ՊԱՇՏՈՆԱՅԻՆ  ԴՐՈՒՅՔԱՉԱՓԵՐԸ  2020  ԹՎԱԿԱՆԻ  ՀԱՄԱՐ</t>
  </si>
  <si>
    <t xml:space="preserve"> «ԱԲՈՎՅԱՆԻ ԶԱՐԵՀ  ՍԱՀԱԿՅԱՆՑԻ ԱՆՎԱՆ ԵՐԱԺՇՏԱԿԱՆ ԴՊՐՈՑ» ԱՐՏԱԴՊՐՈՑԱԿԱՆ ԿՐԹԱԴԱՍՏԻԱՐԱԿՉԱԿԱՆ ՈՒՍՈՒՄՆԱԿԱՆ ՀԱՍՏԱՏՈՒԹՅՈՒՆ  ՀԱՄԱՅՆՔԱՅԻՆ ՈՉ ԱՌԵՎՏՐԱՅԻՆ ԿԱԶՄԱԿԵՐՊՈՒԹՅԱՆ  ԱՇԽԱՏՈՂՆԵՐԻ ՔԱՆԱԿԸ,  ՀԱՍՏԻՔԱՑՈՒՑԱԿԸ  ԵՎ  ՊԱՇՏՈՆԱՅԻՆ  ԴՐՈՒՅՔԱՉԱՓԵՐԸ 
 2020  ԹՎԱԿԱՆԻ  ՀԱՄԱՐ</t>
  </si>
  <si>
    <t xml:space="preserve"> «ԱԲՈՎՅԱՆԻ ԳԵՂԱՐՎԵՍՏԻ ԴՊՐՈՑ» ԱՐՏԱԴՊՐՈՑԱԿԱՆ ԿՐԹԱԴԱՍՏԻԱՐԱԿՉԱԿԱՆ ՈՒՍՈՒՄՆԱԿԱՆ ՀԱՍՏԱՏՈՒԹՅՈՒՆ  ՀԱՄԱՅՆՔԱՅԻՆ ՈՉ ԱՌԵՎՏՐԱՅԻՆ ԿԱԶՄԱԿԵՐՊՈՒԹՅԱՆ  ԱՇԽԱՏՈՂՆԵՐԻ ՔԱՆԱԿԸ,  ՀԱՍՏԻՔԱՑՈՒՑԱԿԸ  ԵՎ  ՊԱՇՏՈՆԱՅԻՆ  ԴՐՈՒՅՔԱՉԱՓԵՐԸ 
 2020  ԹՎԱԿԱՆԻ  ՀԱՄԱՐ</t>
  </si>
  <si>
    <t xml:space="preserve"> «ԱԲՈՎՅԱՆԻ ՀԱՄԱՅՆՔԱՅԻՆ ԳՐԱԴԱՐԱՆ» ՄՇԱԿՈՒԹԱՅԻՆ  ՀԱՍՏԱՏՈՒԹՅՈՒՆ  ՀԱՄԱՅՆՔԱՅԻՆ ՈՉ ԱՌԵՎՏՐԱՅԻՆ ԿԱԶՄԱԿԵՐՊՈՒԹՅԱՆ ԱՇԽԱՏՈՂՆԵՐԻ ՔԱՆԱԿԸ,  ՀԱՍՏԻՔԱՑՈՒՑԱԿԸ  ԵՎ  ՊԱՇՏՈՆԱՅԻՆ  ԴՐՈՒՅՔԱՉԱՓԵՐԸ 
 2020  ԹՎԱԿԱՆԻ  ՀԱՄԱՐ</t>
  </si>
  <si>
    <t xml:space="preserve"> «ԱԲՈՎՅԱՆԻ ԵՐԵԽԱՆԵՐԻ ԱՋԱԿՑՈՒԹՅԱՆ ԿԵՆՏՐՈՆ» ՀԱՄԱՅՆՔԱՅԻՆ ՈՉ ԱՌԵՎՏՐԱՅԻՆ ԿԱԶՄԱԿԵՐՊՈՒԹՅԱՆ ԱՇԽԱՏՈՂՆԵՐԻ ՔԱՆԱԿԸ,  ՀԱՍՏԻՔԱՑՈՒՑԱԿԸ  ԵՎ  ՊԱՇՏՈՆԱՅԻՆ  ԴՐՈՒՅՔԱՉԱՓԵՐԸ 
 2020  ԹՎԱԿԱՆԻ  ՀԱՄԱՐ</t>
  </si>
  <si>
    <t>«ԱԲՈՎՅԱՆԻ ՀԱՄԱՅՆՔԱՅԻՆ ԿՈՄՈՒՆԱԼ  ՏՆՏԵՍՈՒԹՅՈՒՆ» ՀԱՄԱՅՆՔԱՅԻՆ ՈՉ ԱՌԵՎՏՐԱՅԻՆ ԿԱԶՄԱԿԵՐՊՈՒԹՅԱՆ ԱՇԽԱՏՈՂՆԵՐԻ ՔԱՆԱԿԸ,  ՀԱՍՏԻՔԱՑՈՒՑԱԿԸ  ԵՎ  ՊԱՇՏՈՆԱՅԻՆ  ԴՐՈՒՅՔԱՉԱՓԵՐԸ  2020  ԹՎԱԿԱՆԻ  ՀԱՄԱՐ</t>
  </si>
  <si>
    <t>Վարձ գանձող հսկիչ</t>
  </si>
  <si>
    <t>Հ/Հ</t>
  </si>
  <si>
    <t>Անուն Ազգանուն</t>
  </si>
  <si>
    <t>ՆՈՅԵՄԲԵՐ 2019 ԹՎԱԿԱՆ</t>
  </si>
  <si>
    <t>1.Աշխատողների քանակը` 28</t>
  </si>
  <si>
    <t>1.Աշխատողների քանակը` 27</t>
  </si>
  <si>
    <t>1.Աշխատողների քանակը` 35</t>
  </si>
  <si>
    <t>1.Աշխատողների քանակը` 45</t>
  </si>
  <si>
    <t>1.Աշխատողների քանակը`  10</t>
  </si>
  <si>
    <t xml:space="preserve"> «ԳԱԳԻԿ  ԾԱՌՈՒԿՅԱՆԻ ԱՆՎԱՆ ԱԲՈՎՅԱՆԻ ՍՊՈՐՏԻ ԵՎ ՄՇԱԿՈՒՅԹԻ  ՀԱՄԱԼԻՐ ԿԵՆՏՐՈՆ» ՀԱՄԱՅՆՔԱՅԻՆ ՈՉ ԱՌԵՎՏՐԱՅԻՆ ԿԱԶՄԱԿԵՐՊՈՒԹՅԱՆ ԱՇԽԱՏՈՂՆԵՐԻ ՔԱՆԱԿԸ,  ՀԱՍՏԻՔԱՑՈՒՑԱԿԸ  ԵՎ  ՊԱՇՏՈՆԱՅԻՆ  ԴՐՈՒՅՔԱՉԱՓԵՐԸ   2020  ԹՎԱԿԱՆԻ  ՀԱՄԱՐ</t>
  </si>
  <si>
    <t>Ադմինիստրատոր</t>
  </si>
  <si>
    <t>1.Աշխատակիցների թվաքանակը` 55</t>
  </si>
  <si>
    <t>Ավլող բանվորներ (6750 ք.մ.)</t>
  </si>
  <si>
    <t>Ավլող բանվորներ (4500 ք.մ.)</t>
  </si>
  <si>
    <t>Ավլող բանվորներ (3714 ք.մ.)</t>
  </si>
  <si>
    <t>1.Աշխատողների քանակը` 206</t>
  </si>
  <si>
    <t>1.Աշխատողների քանակը` 34</t>
  </si>
  <si>
    <t>1.Աշխատողների քանակը` 14</t>
  </si>
  <si>
    <t>դեկտեմբերի  24-ի  N 125-Ա  որոշման</t>
  </si>
  <si>
    <t xml:space="preserve"> «ԱԲՈՎՅԱՆԻ ՔԱՂԱՔԱՅԻՆ ՏՆՏԵՍՈՒԹՅՈՒՆ» ՀԱՄԱՅՆՔԱՅԻՆ ՈՉ ԱՌԵՎՏՐԱՅԻՆ ԿԱԶՄԱԿԵՐՊՈՒԹՅԱՆ  ԱՇԽԱՏՈՂՆԵՐԻ ՔԱՆԱԿԸ,  ՀԱՍՏԻՔԱՑՈՒՑԱԿԸ  ԵՎ  ՊԱՇՏՈՆԱՅԻՆ  ԴՐՈՒՅՔԱՉԱՓԵՐԸ  2020  ԹՎԱԿԱՆԻ  ՀԱՄԱՐ</t>
  </si>
  <si>
    <t>«ԱԲՈՎՅԱՆԻ ՇԱԽՄԱՏԻ ԴՊՐՈՑ» ՈՒՍՈՒՄՆԱԿԱՆ ՀԱՍՏԱՏՈՒԹՅՈՒՆ ՀԱՄԱՅՆՔԱՅԻՆ ՈՉ ԱՌԵՎՏՐԱՅԻՆ ԿԱԶՄԱԿԵՐՊՈՒԹՅԱՆ ԱՇԽԱՏՈՂՆԵՐԻ ՔԱՆԱԿԸ,  ՀԱՍՏԻՔԱՑՈՒՑԱԿԸ  ԵՎ  ՊԱՇՏՈՆԱՅԻՆ  ԴՐՈՒՅՔԱՉԱՓԵՐԸ 
 2020  ԹՎԱԿԱՆԻ  ՀԱՄԱՐ</t>
  </si>
</sst>
</file>

<file path=xl/styles.xml><?xml version="1.0" encoding="utf-8"?>
<styleSheet xmlns="http://schemas.openxmlformats.org/spreadsheetml/2006/main">
  <numFmts count="2">
    <numFmt numFmtId="164" formatCode="#,##0;[Red]#,##0"/>
    <numFmt numFmtId="165" formatCode="0.0"/>
  </numFmts>
  <fonts count="17">
    <font>
      <sz val="10"/>
      <name val="Arial Cyr"/>
      <family val="2"/>
    </font>
    <font>
      <sz val="10"/>
      <name val="Arial Cyr"/>
      <family val="2"/>
    </font>
    <font>
      <sz val="10"/>
      <name val="GHEA Grapalat"/>
      <family val="3"/>
    </font>
    <font>
      <sz val="9"/>
      <name val="GHEA Grapalat"/>
      <family val="3"/>
    </font>
    <font>
      <sz val="9"/>
      <color theme="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9"/>
      <name val="GHEA Grapalat"/>
      <family val="3"/>
    </font>
    <font>
      <sz val="12"/>
      <name val="GHEA Grapalat"/>
      <family val="3"/>
    </font>
    <font>
      <b/>
      <sz val="11"/>
      <color rgb="FFFF0000"/>
      <name val="GHEA Grapalat"/>
      <family val="3"/>
    </font>
    <font>
      <sz val="11"/>
      <color rgb="FFFF0000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b/>
      <sz val="10"/>
      <name val="GHEA Grapalat"/>
      <family val="3"/>
    </font>
    <font>
      <sz val="14"/>
      <name val="Arial Cyr"/>
      <family val="2"/>
    </font>
    <font>
      <sz val="12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4">
    <xf numFmtId="0" fontId="0" fillId="0" borderId="0" xfId="0"/>
    <xf numFmtId="0" fontId="2" fillId="0" borderId="0" xfId="0" applyFont="1"/>
    <xf numFmtId="0" fontId="2" fillId="0" borderId="0" xfId="0" applyFont="1" applyBorder="1"/>
    <xf numFmtId="0" fontId="6" fillId="0" borderId="0" xfId="0" applyFont="1"/>
    <xf numFmtId="0" fontId="6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0" fontId="6" fillId="0" borderId="0" xfId="1" applyFont="1" applyBorder="1"/>
    <xf numFmtId="0" fontId="6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/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6" fillId="2" borderId="0" xfId="0" applyFont="1" applyFill="1" applyBorder="1"/>
    <xf numFmtId="0" fontId="6" fillId="2" borderId="0" xfId="0" applyFont="1" applyFill="1"/>
    <xf numFmtId="0" fontId="5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6" fillId="2" borderId="0" xfId="1" applyFont="1" applyFill="1" applyBorder="1"/>
    <xf numFmtId="0" fontId="6" fillId="2" borderId="0" xfId="1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2" fillId="2" borderId="0" xfId="0" applyFont="1" applyFill="1"/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8" fillId="0" borderId="3" xfId="0" applyFont="1" applyBorder="1" applyAlignment="1">
      <alignment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6" fillId="0" borderId="0" xfId="0" applyNumberFormat="1" applyFont="1" applyAlignment="1">
      <alignment vertical="center" wrapText="1"/>
    </xf>
    <xf numFmtId="0" fontId="5" fillId="0" borderId="0" xfId="0" applyFont="1"/>
    <xf numFmtId="1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Border="1"/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/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vertical="center" wrapText="1"/>
    </xf>
    <xf numFmtId="1" fontId="6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165" fontId="6" fillId="0" borderId="0" xfId="0" applyNumberFormat="1" applyFont="1" applyAlignment="1">
      <alignment vertical="center" wrapText="1"/>
    </xf>
    <xf numFmtId="1" fontId="6" fillId="0" borderId="0" xfId="0" applyNumberFormat="1" applyFont="1" applyFill="1" applyAlignment="1">
      <alignment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0" xfId="0" applyFont="1" applyBorder="1"/>
    <xf numFmtId="0" fontId="13" fillId="0" borderId="0" xfId="0" applyFont="1" applyBorder="1"/>
    <xf numFmtId="0" fontId="13" fillId="0" borderId="0" xfId="0" applyFont="1"/>
    <xf numFmtId="0" fontId="12" fillId="0" borderId="0" xfId="0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left" vertical="center" wrapText="1"/>
    </xf>
    <xf numFmtId="0" fontId="13" fillId="0" borderId="0" xfId="1" applyFont="1" applyBorder="1"/>
    <xf numFmtId="0" fontId="13" fillId="0" borderId="0" xfId="1" applyFont="1"/>
    <xf numFmtId="164" fontId="13" fillId="0" borderId="0" xfId="1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64" fontId="13" fillId="0" borderId="0" xfId="0" applyNumberFormat="1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165" fontId="16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1" fontId="6" fillId="2" borderId="0" xfId="0" applyNumberFormat="1" applyFont="1" applyFill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/>
    <xf numFmtId="1" fontId="5" fillId="2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0" xfId="0" applyFont="1" applyFill="1" applyAlignment="1"/>
    <xf numFmtId="0" fontId="2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2" fillId="2" borderId="4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4" xfId="1" applyFont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workbookViewId="0">
      <selection activeCell="A2" sqref="A2:XFD3"/>
    </sheetView>
  </sheetViews>
  <sheetFormatPr defaultRowHeight="12.75"/>
  <cols>
    <col min="1" max="1" width="4.42578125" customWidth="1"/>
    <col min="2" max="2" width="35.28515625" customWidth="1"/>
    <col min="3" max="13" width="10.7109375" customWidth="1"/>
  </cols>
  <sheetData>
    <row r="2" spans="1:12" ht="18">
      <c r="A2" s="170" t="s">
        <v>147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5" spans="1:12">
      <c r="A5" s="121" t="s">
        <v>145</v>
      </c>
      <c r="B5" s="121" t="s">
        <v>146</v>
      </c>
      <c r="C5" s="122">
        <v>43771</v>
      </c>
      <c r="D5" s="122">
        <v>43774</v>
      </c>
      <c r="E5" s="122">
        <v>43777</v>
      </c>
      <c r="F5" s="122">
        <v>43780</v>
      </c>
      <c r="G5" s="122">
        <v>43783</v>
      </c>
      <c r="H5" s="122">
        <v>43786</v>
      </c>
      <c r="I5" s="122">
        <v>43789</v>
      </c>
      <c r="J5" s="122">
        <v>43792</v>
      </c>
      <c r="K5" s="122">
        <v>43795</v>
      </c>
      <c r="L5" s="122">
        <v>43798</v>
      </c>
    </row>
    <row r="6" spans="1:12" ht="35.1" customHeight="1">
      <c r="A6" s="121">
        <v>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 ht="35.1" customHeight="1">
      <c r="A7" s="121">
        <v>2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spans="1:12" ht="35.1" customHeight="1">
      <c r="A8" s="121">
        <v>3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</row>
    <row r="9" spans="1:12" ht="35.1" customHeight="1">
      <c r="A9" s="121">
        <v>4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</row>
    <row r="10" spans="1:12" ht="35.1" customHeight="1">
      <c r="A10" s="121">
        <v>5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</row>
    <row r="11" spans="1:12" ht="35.1" customHeight="1">
      <c r="A11" s="121">
        <v>6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</row>
    <row r="12" spans="1:12" ht="35.1" customHeight="1">
      <c r="A12" s="121">
        <v>7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</row>
    <row r="13" spans="1:12" ht="35.1" customHeight="1">
      <c r="A13" s="121">
        <v>8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</row>
    <row r="14" spans="1:12" ht="35.1" customHeight="1">
      <c r="A14" s="121">
        <v>9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</row>
    <row r="15" spans="1:12" ht="35.1" customHeight="1">
      <c r="A15" s="121">
        <v>10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</row>
    <row r="16" spans="1:12" ht="35.1" customHeight="1">
      <c r="A16" s="121">
        <v>11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</row>
    <row r="17" spans="1:12" ht="35.1" customHeight="1">
      <c r="A17" s="121">
        <v>12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</row>
    <row r="18" spans="1:12" ht="35.1" customHeight="1">
      <c r="A18" s="121">
        <v>13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</row>
    <row r="19" spans="1:12" ht="35.1" customHeight="1">
      <c r="A19" s="121">
        <v>14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</row>
  </sheetData>
  <mergeCells count="1">
    <mergeCell ref="A2:L2"/>
  </mergeCells>
  <pageMargins left="0.11811023622047245" right="0.11811023622047245" top="0.15748031496062992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/>
  <dimension ref="A1:V41"/>
  <sheetViews>
    <sheetView topLeftCell="A19" workbookViewId="0">
      <selection activeCell="A2" sqref="A2:XFD3"/>
    </sheetView>
  </sheetViews>
  <sheetFormatPr defaultRowHeight="13.5"/>
  <cols>
    <col min="1" max="1" width="5.28515625" style="1" customWidth="1"/>
    <col min="2" max="2" width="38.7109375" style="1" customWidth="1"/>
    <col min="3" max="5" width="14.7109375" style="1" customWidth="1"/>
    <col min="6" max="6" width="14.28515625" style="2" customWidth="1"/>
    <col min="7" max="17" width="9.140625" style="2"/>
    <col min="18" max="16384" width="9.140625" style="1"/>
  </cols>
  <sheetData>
    <row r="1" spans="1:22">
      <c r="C1" s="172" t="s">
        <v>107</v>
      </c>
      <c r="D1" s="172"/>
      <c r="E1" s="172"/>
      <c r="R1" s="2"/>
    </row>
    <row r="2" spans="1:22" ht="13.5" customHeight="1">
      <c r="C2" s="173" t="s">
        <v>129</v>
      </c>
      <c r="D2" s="173"/>
      <c r="E2" s="173"/>
      <c r="R2" s="2"/>
      <c r="S2" s="2"/>
      <c r="T2" s="2"/>
      <c r="U2" s="2"/>
      <c r="V2" s="2"/>
    </row>
    <row r="3" spans="1:22">
      <c r="C3" s="174" t="s">
        <v>162</v>
      </c>
      <c r="D3" s="174"/>
      <c r="E3" s="174"/>
      <c r="R3" s="2"/>
      <c r="S3" s="2"/>
      <c r="T3" s="2"/>
      <c r="U3" s="2"/>
      <c r="V3" s="2"/>
    </row>
    <row r="5" spans="1:22" s="3" customFormat="1" ht="70.5" customHeight="1">
      <c r="A5" s="184" t="s">
        <v>130</v>
      </c>
      <c r="B5" s="184"/>
      <c r="C5" s="184"/>
      <c r="D5" s="184"/>
      <c r="E5" s="18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22" s="3" customFormat="1" ht="21.75" customHeight="1">
      <c r="A6" s="97"/>
      <c r="B6" s="97"/>
      <c r="C6" s="97"/>
      <c r="D6" s="97"/>
      <c r="E6" s="97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22" s="9" customFormat="1" ht="18.75" customHeight="1">
      <c r="A7" s="6"/>
      <c r="B7" s="98" t="s">
        <v>149</v>
      </c>
      <c r="C7" s="6"/>
      <c r="D7" s="6"/>
      <c r="E7" s="6"/>
    </row>
    <row r="8" spans="1:22" s="9" customFormat="1" ht="23.25" customHeight="1">
      <c r="A8" s="6"/>
      <c r="B8" s="176" t="s">
        <v>109</v>
      </c>
      <c r="C8" s="176"/>
      <c r="D8" s="176"/>
      <c r="E8" s="176"/>
    </row>
    <row r="9" spans="1:22" s="100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</row>
    <row r="10" spans="1:22" s="16" customFormat="1" ht="23.25" customHeight="1">
      <c r="A10" s="13">
        <v>1</v>
      </c>
      <c r="B10" s="13" t="s">
        <v>7</v>
      </c>
      <c r="C10" s="14">
        <v>1</v>
      </c>
      <c r="D10" s="15">
        <v>160000</v>
      </c>
      <c r="E10" s="15">
        <f t="shared" ref="E10:E26" si="0">D10*C10</f>
        <v>160000</v>
      </c>
    </row>
    <row r="11" spans="1:22" s="16" customFormat="1" ht="35.25" customHeight="1">
      <c r="A11" s="13">
        <v>2</v>
      </c>
      <c r="B11" s="13" t="s">
        <v>8</v>
      </c>
      <c r="C11" s="14">
        <v>1</v>
      </c>
      <c r="D11" s="15">
        <v>88312</v>
      </c>
      <c r="E11" s="15">
        <f t="shared" si="0"/>
        <v>88312</v>
      </c>
    </row>
    <row r="12" spans="1:22" s="16" customFormat="1" ht="23.25" customHeight="1">
      <c r="A12" s="13">
        <v>3</v>
      </c>
      <c r="B12" s="13" t="s">
        <v>15</v>
      </c>
      <c r="C12" s="64">
        <v>6.25</v>
      </c>
      <c r="D12" s="15">
        <v>88312</v>
      </c>
      <c r="E12" s="15">
        <f t="shared" si="0"/>
        <v>551950</v>
      </c>
      <c r="G12" s="16">
        <f>+C12/1.25</f>
        <v>5</v>
      </c>
      <c r="H12" s="117">
        <f>+C11+C13+C12</f>
        <v>8.5</v>
      </c>
    </row>
    <row r="13" spans="1:22" s="16" customFormat="1" ht="23.25" customHeight="1">
      <c r="A13" s="13">
        <v>4</v>
      </c>
      <c r="B13" s="13" t="s">
        <v>16</v>
      </c>
      <c r="C13" s="64">
        <v>1.25</v>
      </c>
      <c r="D13" s="15">
        <v>88312</v>
      </c>
      <c r="E13" s="15">
        <f t="shared" si="0"/>
        <v>110390</v>
      </c>
    </row>
    <row r="14" spans="1:22" s="16" customFormat="1" ht="23.25" customHeight="1">
      <c r="A14" s="13">
        <v>5</v>
      </c>
      <c r="B14" s="13" t="s">
        <v>99</v>
      </c>
      <c r="C14" s="18">
        <v>0.5</v>
      </c>
      <c r="D14" s="15">
        <v>88312</v>
      </c>
      <c r="E14" s="15">
        <f t="shared" si="0"/>
        <v>44156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2" s="16" customFormat="1" ht="23.25" customHeight="1">
      <c r="A15" s="13">
        <v>6</v>
      </c>
      <c r="B15" s="13" t="s">
        <v>86</v>
      </c>
      <c r="C15" s="18">
        <v>0.5</v>
      </c>
      <c r="D15" s="15">
        <v>88312</v>
      </c>
      <c r="E15" s="15">
        <f t="shared" si="0"/>
        <v>44156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2" s="16" customFormat="1" ht="23.25" customHeight="1">
      <c r="A16" s="13">
        <v>7</v>
      </c>
      <c r="B16" s="13" t="s">
        <v>17</v>
      </c>
      <c r="C16" s="18">
        <v>5.5</v>
      </c>
      <c r="D16" s="15">
        <v>88312</v>
      </c>
      <c r="E16" s="15">
        <f t="shared" si="0"/>
        <v>485716</v>
      </c>
    </row>
    <row r="17" spans="1:20" s="16" customFormat="1" ht="23.25" customHeight="1">
      <c r="A17" s="13">
        <v>8</v>
      </c>
      <c r="B17" s="13" t="s">
        <v>9</v>
      </c>
      <c r="C17" s="14">
        <v>1</v>
      </c>
      <c r="D17" s="15">
        <v>88312</v>
      </c>
      <c r="E17" s="15">
        <f t="shared" si="0"/>
        <v>88312</v>
      </c>
    </row>
    <row r="18" spans="1:20" s="16" customFormat="1" ht="23.25" customHeight="1">
      <c r="A18" s="13">
        <v>9</v>
      </c>
      <c r="B18" s="13" t="s">
        <v>22</v>
      </c>
      <c r="C18" s="14">
        <v>1</v>
      </c>
      <c r="D18" s="15">
        <v>100000</v>
      </c>
      <c r="E18" s="15">
        <f t="shared" si="0"/>
        <v>100000</v>
      </c>
    </row>
    <row r="19" spans="1:20" s="16" customFormat="1" ht="23.25" customHeight="1">
      <c r="A19" s="13">
        <v>10</v>
      </c>
      <c r="B19" s="13" t="s">
        <v>111</v>
      </c>
      <c r="C19" s="18">
        <v>0.5</v>
      </c>
      <c r="D19" s="15">
        <v>88312</v>
      </c>
      <c r="E19" s="15">
        <f t="shared" si="0"/>
        <v>44156</v>
      </c>
    </row>
    <row r="20" spans="1:20" s="16" customFormat="1" ht="23.25" customHeight="1">
      <c r="A20" s="13">
        <v>11</v>
      </c>
      <c r="B20" s="13" t="s">
        <v>45</v>
      </c>
      <c r="C20" s="18">
        <v>0.5</v>
      </c>
      <c r="D20" s="15">
        <v>88312</v>
      </c>
      <c r="E20" s="15">
        <f>D20*C20</f>
        <v>44156</v>
      </c>
      <c r="F20" s="17">
        <f>+C12/1.25</f>
        <v>5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s="16" customFormat="1" ht="23.25" customHeight="1">
      <c r="A21" s="13">
        <v>12</v>
      </c>
      <c r="B21" s="13" t="s">
        <v>12</v>
      </c>
      <c r="C21" s="14">
        <v>1</v>
      </c>
      <c r="D21" s="15">
        <v>88312</v>
      </c>
      <c r="E21" s="15">
        <f t="shared" si="0"/>
        <v>88312</v>
      </c>
    </row>
    <row r="22" spans="1:20" s="16" customFormat="1" ht="23.25" customHeight="1">
      <c r="A22" s="13">
        <v>13</v>
      </c>
      <c r="B22" s="13" t="s">
        <v>13</v>
      </c>
      <c r="C22" s="14">
        <v>1</v>
      </c>
      <c r="D22" s="15">
        <v>88312</v>
      </c>
      <c r="E22" s="15">
        <f t="shared" si="0"/>
        <v>88312</v>
      </c>
    </row>
    <row r="23" spans="1:20" s="16" customFormat="1" ht="23.25" customHeight="1">
      <c r="A23" s="13">
        <v>14</v>
      </c>
      <c r="B23" s="13" t="s">
        <v>112</v>
      </c>
      <c r="C23" s="18">
        <v>0.5</v>
      </c>
      <c r="D23" s="15">
        <v>88312</v>
      </c>
      <c r="E23" s="15">
        <f t="shared" si="0"/>
        <v>44156</v>
      </c>
    </row>
    <row r="24" spans="1:20" s="16" customFormat="1" ht="23.25" customHeight="1">
      <c r="A24" s="13">
        <v>15</v>
      </c>
      <c r="B24" s="13" t="s">
        <v>28</v>
      </c>
      <c r="C24" s="18">
        <v>0.5</v>
      </c>
      <c r="D24" s="15">
        <v>88312</v>
      </c>
      <c r="E24" s="15">
        <f t="shared" si="0"/>
        <v>44156</v>
      </c>
    </row>
    <row r="25" spans="1:20" s="16" customFormat="1" ht="23.25" customHeight="1">
      <c r="A25" s="13">
        <v>16</v>
      </c>
      <c r="B25" s="13" t="s">
        <v>40</v>
      </c>
      <c r="C25" s="14">
        <v>3</v>
      </c>
      <c r="D25" s="15">
        <v>88312</v>
      </c>
      <c r="E25" s="15">
        <f t="shared" si="0"/>
        <v>264936</v>
      </c>
    </row>
    <row r="26" spans="1:20" s="16" customFormat="1" ht="23.25" customHeight="1">
      <c r="A26" s="13">
        <v>17</v>
      </c>
      <c r="B26" s="13" t="s">
        <v>113</v>
      </c>
      <c r="C26" s="14">
        <v>1</v>
      </c>
      <c r="D26" s="15">
        <v>88312</v>
      </c>
      <c r="E26" s="15">
        <f t="shared" si="0"/>
        <v>88312</v>
      </c>
    </row>
    <row r="27" spans="1:20" s="19" customFormat="1" ht="23.25" customHeight="1">
      <c r="A27" s="13"/>
      <c r="B27" s="19" t="s">
        <v>18</v>
      </c>
      <c r="C27" s="20">
        <f>SUM(C10:C26)</f>
        <v>26</v>
      </c>
      <c r="D27" s="15"/>
      <c r="E27" s="22">
        <f>SUM(E10:E26)</f>
        <v>2379488</v>
      </c>
      <c r="F27" s="19">
        <f>+E27*13.7</f>
        <v>32598985.599999998</v>
      </c>
    </row>
    <row r="28" spans="1:20" s="28" customFormat="1" ht="31.5" customHeight="1">
      <c r="A28" s="29"/>
      <c r="B28" s="30"/>
      <c r="C28" s="30"/>
      <c r="D28" s="30"/>
      <c r="E28" s="30"/>
    </row>
    <row r="29" spans="1:20" s="28" customFormat="1" ht="23.25" customHeight="1">
      <c r="A29" s="99"/>
      <c r="B29" s="30"/>
      <c r="C29" s="30"/>
      <c r="D29" s="30"/>
      <c r="E29" s="30"/>
    </row>
    <row r="30" spans="1:20" s="28" customFormat="1" ht="23.25" customHeight="1">
      <c r="A30" s="99"/>
      <c r="B30" s="30"/>
      <c r="C30" s="30"/>
      <c r="D30" s="30"/>
      <c r="E30" s="30"/>
    </row>
    <row r="31" spans="1:20" s="28" customFormat="1" ht="23.25" customHeight="1">
      <c r="A31" s="99"/>
      <c r="B31" s="99"/>
      <c r="C31" s="99"/>
      <c r="D31" s="27"/>
      <c r="E31" s="99"/>
    </row>
    <row r="32" spans="1:20" s="28" customFormat="1" ht="23.25" customHeight="1">
      <c r="A32" s="99"/>
      <c r="B32" s="99"/>
      <c r="C32" s="99"/>
      <c r="D32" s="27"/>
      <c r="E32" s="99"/>
    </row>
    <row r="33" spans="1:5" s="28" customFormat="1" ht="23.25" customHeight="1">
      <c r="A33" s="99"/>
      <c r="B33" s="99"/>
      <c r="C33" s="99"/>
      <c r="D33" s="27"/>
      <c r="E33" s="99"/>
    </row>
    <row r="34" spans="1:5" s="28" customFormat="1" ht="23.25" customHeight="1">
      <c r="A34" s="99"/>
      <c r="B34" s="99"/>
      <c r="C34" s="99"/>
      <c r="D34" s="27"/>
      <c r="E34" s="99"/>
    </row>
    <row r="35" spans="1:5" s="28" customFormat="1" ht="23.25" customHeight="1">
      <c r="A35" s="185"/>
      <c r="B35" s="185"/>
      <c r="C35" s="185"/>
      <c r="D35" s="185"/>
      <c r="E35" s="185"/>
    </row>
    <row r="36" spans="1:5" s="28" customFormat="1" ht="23.25" customHeight="1">
      <c r="A36" s="99"/>
      <c r="B36" s="99"/>
      <c r="C36" s="99"/>
      <c r="D36" s="27"/>
      <c r="E36" s="99"/>
    </row>
    <row r="37" spans="1:5" s="28" customFormat="1" ht="23.25" customHeight="1">
      <c r="A37" s="99"/>
      <c r="B37" s="99"/>
      <c r="C37" s="99"/>
      <c r="D37" s="27"/>
      <c r="E37" s="99"/>
    </row>
    <row r="38" spans="1:5" s="28" customFormat="1" ht="23.25" customHeight="1">
      <c r="A38" s="99"/>
      <c r="B38" s="99"/>
      <c r="C38" s="99"/>
      <c r="D38" s="27"/>
      <c r="E38" s="99"/>
    </row>
    <row r="39" spans="1:5" s="28" customFormat="1" ht="23.25" customHeight="1">
      <c r="A39" s="99"/>
      <c r="B39" s="99"/>
      <c r="C39" s="99"/>
      <c r="D39" s="27"/>
      <c r="E39" s="99"/>
    </row>
    <row r="40" spans="1:5" s="28" customFormat="1" ht="23.25" customHeight="1">
      <c r="A40" s="99"/>
      <c r="B40" s="99"/>
      <c r="C40" s="99"/>
      <c r="D40" s="27"/>
      <c r="E40" s="99"/>
    </row>
    <row r="41" spans="1:5" s="28" customFormat="1" ht="23.25" customHeight="1">
      <c r="A41" s="99"/>
      <c r="B41" s="99"/>
      <c r="C41" s="99"/>
      <c r="D41" s="27"/>
      <c r="E41" s="99"/>
    </row>
  </sheetData>
  <mergeCells count="6">
    <mergeCell ref="A35:E35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V37"/>
  <sheetViews>
    <sheetView topLeftCell="A12" workbookViewId="0">
      <selection activeCell="F26" sqref="F16:J26"/>
    </sheetView>
  </sheetViews>
  <sheetFormatPr defaultRowHeight="13.5"/>
  <cols>
    <col min="1" max="1" width="5.28515625" style="124" customWidth="1"/>
    <col min="2" max="2" width="36.28515625" style="124" customWidth="1"/>
    <col min="3" max="3" width="16.28515625" style="124" customWidth="1"/>
    <col min="4" max="4" width="12.7109375" style="124" customWidth="1"/>
    <col min="5" max="5" width="14.140625" style="124" customWidth="1"/>
    <col min="6" max="6" width="13.42578125" style="125" bestFit="1" customWidth="1"/>
    <col min="7" max="20" width="9.140625" style="125"/>
    <col min="21" max="16384" width="9.140625" style="124"/>
  </cols>
  <sheetData>
    <row r="1" spans="1:22">
      <c r="C1" s="173" t="s">
        <v>106</v>
      </c>
      <c r="D1" s="173"/>
      <c r="E1" s="173"/>
    </row>
    <row r="2" spans="1:22" s="1" customFormat="1" ht="13.5" customHeight="1">
      <c r="C2" s="173" t="s">
        <v>129</v>
      </c>
      <c r="D2" s="173"/>
      <c r="E2" s="17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1" customFormat="1">
      <c r="C3" s="174" t="s">
        <v>162</v>
      </c>
      <c r="D3" s="174"/>
      <c r="E3" s="17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5" spans="1:22" s="127" customFormat="1" ht="70.5" customHeight="1">
      <c r="A5" s="192" t="s">
        <v>131</v>
      </c>
      <c r="B5" s="192"/>
      <c r="C5" s="192"/>
      <c r="D5" s="192"/>
      <c r="E5" s="192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</row>
    <row r="6" spans="1:22" s="127" customFormat="1" ht="21.75" customHeight="1">
      <c r="A6" s="128"/>
      <c r="B6" s="128"/>
      <c r="C6" s="128"/>
      <c r="D6" s="128"/>
      <c r="E6" s="128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</row>
    <row r="7" spans="1:22" s="132" customFormat="1" ht="18.75" customHeight="1">
      <c r="A7" s="129"/>
      <c r="B7" s="130" t="s">
        <v>114</v>
      </c>
      <c r="C7" s="129"/>
      <c r="D7" s="129"/>
      <c r="E7" s="129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</row>
    <row r="8" spans="1:22" s="132" customFormat="1" ht="23.25" customHeight="1">
      <c r="A8" s="129"/>
      <c r="B8" s="193" t="s">
        <v>109</v>
      </c>
      <c r="C8" s="193"/>
      <c r="D8" s="193"/>
      <c r="E8" s="193"/>
      <c r="F8" s="131"/>
      <c r="G8" s="133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</row>
    <row r="9" spans="1:22" s="123" customFormat="1" ht="44.25" customHeight="1">
      <c r="A9" s="134" t="s">
        <v>1</v>
      </c>
      <c r="B9" s="134" t="s">
        <v>2</v>
      </c>
      <c r="C9" s="134" t="s">
        <v>3</v>
      </c>
      <c r="D9" s="134" t="s">
        <v>4</v>
      </c>
      <c r="E9" s="134" t="s">
        <v>5</v>
      </c>
      <c r="F9" s="135"/>
      <c r="G9" s="136"/>
      <c r="H9" s="136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</row>
    <row r="10" spans="1:22" s="142" customFormat="1" ht="23.25" customHeight="1">
      <c r="A10" s="137">
        <v>1</v>
      </c>
      <c r="B10" s="137" t="s">
        <v>7</v>
      </c>
      <c r="C10" s="138">
        <v>1</v>
      </c>
      <c r="D10" s="139">
        <v>160000</v>
      </c>
      <c r="E10" s="139">
        <f t="shared" ref="E10:E25" si="0">D10*C10</f>
        <v>160000</v>
      </c>
      <c r="F10" s="140"/>
      <c r="G10" s="140"/>
      <c r="H10" s="141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</row>
    <row r="11" spans="1:22" s="142" customFormat="1" ht="35.25" customHeight="1">
      <c r="A11" s="137">
        <v>2</v>
      </c>
      <c r="B11" s="137" t="s">
        <v>8</v>
      </c>
      <c r="C11" s="138">
        <v>1</v>
      </c>
      <c r="D11" s="139">
        <v>88312</v>
      </c>
      <c r="E11" s="139">
        <f t="shared" si="0"/>
        <v>88312</v>
      </c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</row>
    <row r="12" spans="1:22" s="142" customFormat="1" ht="23.25" customHeight="1">
      <c r="A12" s="137">
        <v>3</v>
      </c>
      <c r="B12" s="137" t="s">
        <v>15</v>
      </c>
      <c r="C12" s="138">
        <v>5</v>
      </c>
      <c r="D12" s="139">
        <v>88312</v>
      </c>
      <c r="E12" s="139">
        <f t="shared" si="0"/>
        <v>441560</v>
      </c>
      <c r="F12" s="140"/>
      <c r="G12" s="140"/>
      <c r="H12" s="144">
        <f>+C11+C13+C12</f>
        <v>7</v>
      </c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</row>
    <row r="13" spans="1:22" s="142" customFormat="1" ht="23.25" customHeight="1">
      <c r="A13" s="137">
        <v>4</v>
      </c>
      <c r="B13" s="137" t="s">
        <v>16</v>
      </c>
      <c r="C13" s="138">
        <v>1</v>
      </c>
      <c r="D13" s="139">
        <v>88312</v>
      </c>
      <c r="E13" s="139">
        <f t="shared" si="0"/>
        <v>88312</v>
      </c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</row>
    <row r="14" spans="1:22" s="16" customFormat="1" ht="23.25" customHeight="1">
      <c r="A14" s="13">
        <v>5</v>
      </c>
      <c r="B14" s="13" t="s">
        <v>99</v>
      </c>
      <c r="C14" s="18">
        <v>0.5</v>
      </c>
      <c r="D14" s="139">
        <v>88312</v>
      </c>
      <c r="E14" s="15">
        <f t="shared" si="0"/>
        <v>44156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2" s="16" customFormat="1" ht="23.25" customHeight="1">
      <c r="A15" s="13">
        <v>6</v>
      </c>
      <c r="B15" s="13" t="s">
        <v>86</v>
      </c>
      <c r="C15" s="18">
        <v>0.5</v>
      </c>
      <c r="D15" s="139">
        <v>88312</v>
      </c>
      <c r="E15" s="15">
        <f t="shared" si="0"/>
        <v>44156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2" s="142" customFormat="1" ht="23.25" customHeight="1">
      <c r="A16" s="13">
        <v>7</v>
      </c>
      <c r="B16" s="137" t="s">
        <v>17</v>
      </c>
      <c r="C16" s="143">
        <v>4.4000000000000004</v>
      </c>
      <c r="D16" s="139">
        <v>88312</v>
      </c>
      <c r="E16" s="139">
        <f t="shared" si="0"/>
        <v>388572.80000000005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</row>
    <row r="17" spans="1:20" s="142" customFormat="1" ht="23.25" customHeight="1">
      <c r="A17" s="13">
        <v>8</v>
      </c>
      <c r="B17" s="137" t="s">
        <v>9</v>
      </c>
      <c r="C17" s="138">
        <v>1</v>
      </c>
      <c r="D17" s="139">
        <v>88312</v>
      </c>
      <c r="E17" s="139">
        <f t="shared" si="0"/>
        <v>88312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</row>
    <row r="18" spans="1:20" s="142" customFormat="1" ht="23.25" customHeight="1">
      <c r="A18" s="13">
        <v>9</v>
      </c>
      <c r="B18" s="137" t="s">
        <v>22</v>
      </c>
      <c r="C18" s="138">
        <v>1</v>
      </c>
      <c r="D18" s="139">
        <v>100000</v>
      </c>
      <c r="E18" s="139">
        <f t="shared" si="0"/>
        <v>100000</v>
      </c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</row>
    <row r="19" spans="1:20" s="142" customFormat="1" ht="23.25" customHeight="1">
      <c r="A19" s="13">
        <v>10</v>
      </c>
      <c r="B19" s="137" t="s">
        <v>111</v>
      </c>
      <c r="C19" s="138">
        <v>1</v>
      </c>
      <c r="D19" s="139">
        <v>88312</v>
      </c>
      <c r="E19" s="139">
        <f t="shared" si="0"/>
        <v>88312</v>
      </c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</row>
    <row r="20" spans="1:20" s="142" customFormat="1" ht="23.25" customHeight="1">
      <c r="A20" s="13">
        <v>11</v>
      </c>
      <c r="B20" s="137" t="s">
        <v>12</v>
      </c>
      <c r="C20" s="138">
        <v>1</v>
      </c>
      <c r="D20" s="139">
        <v>88312</v>
      </c>
      <c r="E20" s="139">
        <f t="shared" si="0"/>
        <v>88312</v>
      </c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</row>
    <row r="21" spans="1:20" s="142" customFormat="1" ht="23.25" customHeight="1">
      <c r="A21" s="13">
        <v>12</v>
      </c>
      <c r="B21" s="137" t="s">
        <v>13</v>
      </c>
      <c r="C21" s="138">
        <v>1</v>
      </c>
      <c r="D21" s="139">
        <v>88312</v>
      </c>
      <c r="E21" s="139">
        <f t="shared" si="0"/>
        <v>88312</v>
      </c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</row>
    <row r="22" spans="1:20" s="142" customFormat="1" ht="23.25" customHeight="1">
      <c r="A22" s="13">
        <v>13</v>
      </c>
      <c r="B22" s="137" t="s">
        <v>112</v>
      </c>
      <c r="C22" s="143">
        <v>0.5</v>
      </c>
      <c r="D22" s="139">
        <v>88312</v>
      </c>
      <c r="E22" s="139">
        <f t="shared" si="0"/>
        <v>44156</v>
      </c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</row>
    <row r="23" spans="1:20" s="142" customFormat="1" ht="23.25" customHeight="1">
      <c r="A23" s="13">
        <v>14</v>
      </c>
      <c r="B23" s="137" t="s">
        <v>28</v>
      </c>
      <c r="C23" s="143">
        <v>0.5</v>
      </c>
      <c r="D23" s="139">
        <v>88312</v>
      </c>
      <c r="E23" s="139">
        <f t="shared" si="0"/>
        <v>44156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</row>
    <row r="24" spans="1:20" s="142" customFormat="1" ht="23.25" customHeight="1">
      <c r="A24" s="13">
        <v>15</v>
      </c>
      <c r="B24" s="137" t="s">
        <v>40</v>
      </c>
      <c r="C24" s="138">
        <v>3</v>
      </c>
      <c r="D24" s="139">
        <v>88312</v>
      </c>
      <c r="E24" s="139">
        <f t="shared" si="0"/>
        <v>264936</v>
      </c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</row>
    <row r="25" spans="1:20" s="142" customFormat="1" ht="23.25" customHeight="1">
      <c r="A25" s="13">
        <v>16</v>
      </c>
      <c r="B25" s="137" t="s">
        <v>113</v>
      </c>
      <c r="C25" s="138">
        <v>1</v>
      </c>
      <c r="D25" s="139">
        <v>88312</v>
      </c>
      <c r="E25" s="139">
        <f t="shared" si="0"/>
        <v>88312</v>
      </c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</row>
    <row r="26" spans="1:20" s="145" customFormat="1" ht="23.25" customHeight="1">
      <c r="A26" s="137"/>
      <c r="B26" s="145" t="s">
        <v>18</v>
      </c>
      <c r="C26" s="146">
        <f>SUM(C10:C25)</f>
        <v>23.4</v>
      </c>
      <c r="D26" s="139"/>
      <c r="E26" s="147">
        <f>SUM(E10:E25)</f>
        <v>2149876.7999999998</v>
      </c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</row>
    <row r="27" spans="1:20" s="151" customFormat="1" ht="23.25" customHeight="1">
      <c r="A27" s="149"/>
      <c r="B27" s="149"/>
      <c r="C27" s="149"/>
      <c r="D27" s="150"/>
      <c r="E27" s="149"/>
    </row>
    <row r="28" spans="1:20" s="151" customFormat="1" ht="23.25" customHeight="1">
      <c r="A28" s="149"/>
      <c r="B28" s="149"/>
      <c r="C28" s="149"/>
      <c r="D28" s="150"/>
      <c r="E28" s="149"/>
    </row>
    <row r="29" spans="1:20" s="151" customFormat="1" ht="23.25" customHeight="1">
      <c r="A29" s="149"/>
      <c r="B29" s="149"/>
      <c r="C29" s="149"/>
      <c r="D29" s="150"/>
      <c r="E29" s="149"/>
    </row>
    <row r="30" spans="1:20" s="151" customFormat="1" ht="23.25" customHeight="1">
      <c r="A30" s="149"/>
      <c r="B30" s="149"/>
      <c r="C30" s="149"/>
      <c r="D30" s="150"/>
      <c r="E30" s="149"/>
    </row>
    <row r="31" spans="1:20" s="151" customFormat="1" ht="23.25" customHeight="1">
      <c r="A31" s="191"/>
      <c r="B31" s="191"/>
      <c r="C31" s="191"/>
      <c r="D31" s="191"/>
      <c r="E31" s="191"/>
    </row>
    <row r="32" spans="1:20" s="151" customFormat="1" ht="23.25" customHeight="1">
      <c r="A32" s="149"/>
      <c r="B32" s="149"/>
      <c r="C32" s="149"/>
      <c r="D32" s="150"/>
      <c r="E32" s="149"/>
    </row>
    <row r="33" spans="1:5" s="151" customFormat="1" ht="23.25" customHeight="1">
      <c r="A33" s="149"/>
      <c r="B33" s="149"/>
      <c r="C33" s="149"/>
      <c r="D33" s="150"/>
      <c r="E33" s="149"/>
    </row>
    <row r="34" spans="1:5" s="151" customFormat="1" ht="23.25" customHeight="1">
      <c r="A34" s="149"/>
      <c r="B34" s="149"/>
      <c r="C34" s="149"/>
      <c r="D34" s="150"/>
      <c r="E34" s="149"/>
    </row>
    <row r="35" spans="1:5" s="151" customFormat="1" ht="23.25" customHeight="1">
      <c r="A35" s="149"/>
      <c r="B35" s="149"/>
      <c r="C35" s="149"/>
      <c r="D35" s="150"/>
      <c r="E35" s="149"/>
    </row>
    <row r="36" spans="1:5" s="151" customFormat="1" ht="23.25" customHeight="1">
      <c r="A36" s="149"/>
      <c r="B36" s="149"/>
      <c r="C36" s="149"/>
      <c r="D36" s="150"/>
      <c r="E36" s="149"/>
    </row>
    <row r="37" spans="1:5" s="151" customFormat="1" ht="23.25" customHeight="1">
      <c r="A37" s="149"/>
      <c r="B37" s="149"/>
      <c r="C37" s="149"/>
      <c r="D37" s="150"/>
      <c r="E37" s="149"/>
    </row>
  </sheetData>
  <mergeCells count="6">
    <mergeCell ref="A31:E31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A1:V45"/>
  <sheetViews>
    <sheetView topLeftCell="A10" workbookViewId="0">
      <selection activeCell="A2" sqref="A2:XFD3"/>
    </sheetView>
  </sheetViews>
  <sheetFormatPr defaultRowHeight="13.5"/>
  <cols>
    <col min="1" max="1" width="5.28515625" style="1" customWidth="1"/>
    <col min="2" max="2" width="36.28515625" style="1" customWidth="1"/>
    <col min="3" max="5" width="14.7109375" style="1" customWidth="1"/>
    <col min="6" max="6" width="14.85546875" style="2" bestFit="1" customWidth="1"/>
    <col min="7" max="18" width="9.140625" style="2"/>
    <col min="19" max="16384" width="9.140625" style="1"/>
  </cols>
  <sheetData>
    <row r="1" spans="1:22">
      <c r="C1" s="172" t="s">
        <v>105</v>
      </c>
      <c r="D1" s="172"/>
      <c r="E1" s="172"/>
      <c r="S1" s="2"/>
    </row>
    <row r="2" spans="1:22" ht="13.5" customHeight="1">
      <c r="C2" s="173" t="s">
        <v>129</v>
      </c>
      <c r="D2" s="173"/>
      <c r="E2" s="173"/>
      <c r="S2" s="2"/>
      <c r="T2" s="2"/>
      <c r="U2" s="2"/>
      <c r="V2" s="2"/>
    </row>
    <row r="3" spans="1:22">
      <c r="C3" s="174" t="s">
        <v>162</v>
      </c>
      <c r="D3" s="174"/>
      <c r="E3" s="174"/>
      <c r="S3" s="2"/>
      <c r="T3" s="2"/>
      <c r="U3" s="2"/>
      <c r="V3" s="2"/>
    </row>
    <row r="5" spans="1:22" s="3" customFormat="1" ht="70.5" customHeight="1">
      <c r="A5" s="184" t="s">
        <v>132</v>
      </c>
      <c r="B5" s="184"/>
      <c r="C5" s="184"/>
      <c r="D5" s="184"/>
      <c r="E5" s="18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2" s="3" customFormat="1" ht="21.75" customHeight="1">
      <c r="A6" s="97"/>
      <c r="B6" s="97"/>
      <c r="C6" s="97"/>
      <c r="D6" s="97"/>
      <c r="E6" s="97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2" s="9" customFormat="1" ht="18.75" customHeight="1">
      <c r="A7" s="6"/>
      <c r="B7" s="98" t="s">
        <v>151</v>
      </c>
      <c r="C7" s="6"/>
      <c r="D7" s="6"/>
      <c r="E7" s="6"/>
    </row>
    <row r="8" spans="1:22" s="9" customFormat="1" ht="23.25" customHeight="1">
      <c r="A8" s="6"/>
      <c r="B8" s="176" t="s">
        <v>109</v>
      </c>
      <c r="C8" s="176"/>
      <c r="D8" s="176"/>
      <c r="E8" s="176"/>
    </row>
    <row r="9" spans="1:22" s="100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</row>
    <row r="10" spans="1:22" s="16" customFormat="1" ht="23.25" customHeight="1">
      <c r="A10" s="13">
        <v>1</v>
      </c>
      <c r="B10" s="13" t="s">
        <v>7</v>
      </c>
      <c r="C10" s="14">
        <v>1</v>
      </c>
      <c r="D10" s="15">
        <v>160000</v>
      </c>
      <c r="E10" s="15">
        <f t="shared" ref="E10:E28" si="0">D10*C10</f>
        <v>160000</v>
      </c>
      <c r="F10" s="16">
        <v>1</v>
      </c>
    </row>
    <row r="11" spans="1:22" s="16" customFormat="1" ht="35.25" customHeight="1">
      <c r="A11" s="13">
        <v>2</v>
      </c>
      <c r="B11" s="13" t="s">
        <v>8</v>
      </c>
      <c r="C11" s="64">
        <v>1.25</v>
      </c>
      <c r="D11" s="15">
        <v>88312</v>
      </c>
      <c r="E11" s="15">
        <f t="shared" si="0"/>
        <v>110390</v>
      </c>
      <c r="F11" s="16">
        <v>1</v>
      </c>
    </row>
    <row r="12" spans="1:22" s="16" customFormat="1" ht="23.25" customHeight="1">
      <c r="A12" s="13">
        <v>3</v>
      </c>
      <c r="B12" s="13" t="s">
        <v>15</v>
      </c>
      <c r="C12" s="64">
        <v>13.75</v>
      </c>
      <c r="D12" s="15">
        <v>88312</v>
      </c>
      <c r="E12" s="15">
        <f t="shared" si="0"/>
        <v>1214290</v>
      </c>
      <c r="F12" s="16">
        <v>11</v>
      </c>
      <c r="H12" s="118"/>
    </row>
    <row r="13" spans="1:22" s="16" customFormat="1" ht="23.25" customHeight="1">
      <c r="A13" s="13">
        <v>4</v>
      </c>
      <c r="B13" s="13" t="s">
        <v>16</v>
      </c>
      <c r="C13" s="64">
        <v>2.75</v>
      </c>
      <c r="D13" s="15">
        <v>88312</v>
      </c>
      <c r="E13" s="15">
        <f t="shared" si="0"/>
        <v>242858</v>
      </c>
      <c r="F13" s="16">
        <v>2</v>
      </c>
    </row>
    <row r="14" spans="1:22" s="16" customFormat="1" ht="23.25" customHeight="1">
      <c r="A14" s="13">
        <v>5</v>
      </c>
      <c r="B14" s="13" t="s">
        <v>99</v>
      </c>
      <c r="C14" s="14">
        <v>1</v>
      </c>
      <c r="D14" s="15">
        <v>88312</v>
      </c>
      <c r="E14" s="15">
        <f t="shared" si="0"/>
        <v>88312</v>
      </c>
      <c r="F14" s="16">
        <v>1</v>
      </c>
    </row>
    <row r="15" spans="1:22" s="16" customFormat="1" ht="23.25" customHeight="1">
      <c r="A15" s="13">
        <v>6</v>
      </c>
      <c r="B15" s="13" t="s">
        <v>86</v>
      </c>
      <c r="C15" s="14">
        <v>1</v>
      </c>
      <c r="D15" s="15">
        <v>88312</v>
      </c>
      <c r="E15" s="15">
        <f t="shared" si="0"/>
        <v>88312</v>
      </c>
      <c r="F15" s="17">
        <v>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2" s="16" customFormat="1" ht="23.25" customHeight="1">
      <c r="A16" s="13">
        <v>7</v>
      </c>
      <c r="B16" s="13" t="s">
        <v>17</v>
      </c>
      <c r="C16" s="18">
        <v>12.1</v>
      </c>
      <c r="D16" s="15">
        <v>88312</v>
      </c>
      <c r="E16" s="15">
        <f t="shared" si="0"/>
        <v>1068575.2</v>
      </c>
      <c r="F16" s="16">
        <v>11</v>
      </c>
    </row>
    <row r="17" spans="1:21" s="16" customFormat="1" ht="23.25" customHeight="1">
      <c r="A17" s="13">
        <v>8</v>
      </c>
      <c r="B17" s="13" t="s">
        <v>9</v>
      </c>
      <c r="C17" s="18">
        <v>1.5</v>
      </c>
      <c r="D17" s="15">
        <v>88312</v>
      </c>
      <c r="E17" s="15">
        <f t="shared" si="0"/>
        <v>132468</v>
      </c>
      <c r="F17" s="16">
        <v>2</v>
      </c>
    </row>
    <row r="18" spans="1:21" s="16" customFormat="1" ht="23.25" customHeight="1">
      <c r="A18" s="13">
        <v>9</v>
      </c>
      <c r="B18" s="13" t="s">
        <v>22</v>
      </c>
      <c r="C18" s="14">
        <v>1</v>
      </c>
      <c r="D18" s="15">
        <v>100000</v>
      </c>
      <c r="E18" s="15">
        <f t="shared" si="0"/>
        <v>100000</v>
      </c>
      <c r="F18" s="16">
        <v>1</v>
      </c>
    </row>
    <row r="19" spans="1:21" s="16" customFormat="1" ht="23.25" customHeight="1">
      <c r="A19" s="13">
        <v>10</v>
      </c>
      <c r="B19" s="13" t="s">
        <v>46</v>
      </c>
      <c r="C19" s="14">
        <v>1</v>
      </c>
      <c r="D19" s="15">
        <v>88312</v>
      </c>
      <c r="E19" s="15">
        <f t="shared" si="0"/>
        <v>88312</v>
      </c>
      <c r="F19" s="16">
        <v>1</v>
      </c>
    </row>
    <row r="20" spans="1:21" s="16" customFormat="1" ht="23.25" customHeight="1">
      <c r="A20" s="13">
        <v>11</v>
      </c>
      <c r="B20" s="13" t="s">
        <v>111</v>
      </c>
      <c r="C20" s="18">
        <v>0.5</v>
      </c>
      <c r="D20" s="15">
        <v>88312</v>
      </c>
      <c r="E20" s="15">
        <f t="shared" si="0"/>
        <v>44156</v>
      </c>
      <c r="F20" s="16">
        <v>1</v>
      </c>
    </row>
    <row r="21" spans="1:21" s="16" customFormat="1" ht="23.25" customHeight="1">
      <c r="A21" s="13">
        <v>12</v>
      </c>
      <c r="B21" s="13" t="s">
        <v>45</v>
      </c>
      <c r="C21" s="18">
        <v>0.5</v>
      </c>
      <c r="D21" s="15">
        <v>88312</v>
      </c>
      <c r="E21" s="15">
        <f t="shared" si="0"/>
        <v>44156</v>
      </c>
    </row>
    <row r="22" spans="1:21" s="16" customFormat="1" ht="23.25" customHeight="1">
      <c r="A22" s="13">
        <v>13</v>
      </c>
      <c r="B22" s="13" t="s">
        <v>100</v>
      </c>
      <c r="C22" s="14">
        <v>1</v>
      </c>
      <c r="D22" s="15">
        <v>88312</v>
      </c>
      <c r="E22" s="15">
        <f t="shared" si="0"/>
        <v>88312</v>
      </c>
      <c r="F22" s="16">
        <v>1</v>
      </c>
    </row>
    <row r="23" spans="1:21" s="16" customFormat="1" ht="23.25" customHeight="1">
      <c r="A23" s="13">
        <v>14</v>
      </c>
      <c r="B23" s="13" t="s">
        <v>12</v>
      </c>
      <c r="C23" s="14">
        <v>1</v>
      </c>
      <c r="D23" s="15">
        <v>88312</v>
      </c>
      <c r="E23" s="15">
        <f t="shared" si="0"/>
        <v>88312</v>
      </c>
      <c r="F23" s="16">
        <v>1</v>
      </c>
    </row>
    <row r="24" spans="1:21" s="43" customFormat="1" ht="23.25" customHeight="1">
      <c r="A24" s="40">
        <v>15</v>
      </c>
      <c r="B24" s="40" t="s">
        <v>13</v>
      </c>
      <c r="C24" s="41">
        <v>1</v>
      </c>
      <c r="D24" s="42">
        <v>88312</v>
      </c>
      <c r="E24" s="42">
        <f t="shared" si="0"/>
        <v>88312</v>
      </c>
      <c r="F24" s="43">
        <v>1</v>
      </c>
    </row>
    <row r="25" spans="1:21" s="16" customFormat="1" ht="23.25" customHeight="1">
      <c r="A25" s="13">
        <v>16</v>
      </c>
      <c r="B25" s="13" t="s">
        <v>112</v>
      </c>
      <c r="C25" s="18">
        <v>1</v>
      </c>
      <c r="D25" s="15">
        <v>88312</v>
      </c>
      <c r="E25" s="15">
        <f t="shared" si="0"/>
        <v>88312</v>
      </c>
      <c r="F25" s="16">
        <v>1</v>
      </c>
    </row>
    <row r="26" spans="1:21" s="16" customFormat="1" ht="23.25" customHeight="1">
      <c r="A26" s="13">
        <v>17</v>
      </c>
      <c r="B26" s="13" t="s">
        <v>28</v>
      </c>
      <c r="C26" s="18">
        <v>1</v>
      </c>
      <c r="D26" s="15">
        <v>88312</v>
      </c>
      <c r="E26" s="15">
        <f t="shared" si="0"/>
        <v>88312</v>
      </c>
      <c r="F26" s="16">
        <v>1</v>
      </c>
    </row>
    <row r="27" spans="1:21" s="16" customFormat="1" ht="23.25" customHeight="1">
      <c r="A27" s="13">
        <v>18</v>
      </c>
      <c r="B27" s="13" t="s">
        <v>40</v>
      </c>
      <c r="C27" s="14">
        <v>3</v>
      </c>
      <c r="D27" s="15">
        <v>88312</v>
      </c>
      <c r="E27" s="15">
        <f t="shared" si="0"/>
        <v>264936</v>
      </c>
      <c r="F27" s="16">
        <v>3</v>
      </c>
    </row>
    <row r="28" spans="1:21" s="16" customFormat="1" ht="23.25" customHeight="1">
      <c r="A28" s="13">
        <v>19</v>
      </c>
      <c r="B28" s="13" t="s">
        <v>113</v>
      </c>
      <c r="C28" s="14">
        <v>1</v>
      </c>
      <c r="D28" s="15">
        <v>88312</v>
      </c>
      <c r="E28" s="15">
        <f t="shared" si="0"/>
        <v>88312</v>
      </c>
      <c r="F28" s="16">
        <v>1</v>
      </c>
    </row>
    <row r="29" spans="1:21" s="19" customFormat="1" ht="23.25" customHeight="1">
      <c r="A29" s="13"/>
      <c r="B29" s="19" t="s">
        <v>18</v>
      </c>
      <c r="C29" s="23">
        <f>SUM(C10:C28)</f>
        <v>46.35</v>
      </c>
      <c r="D29" s="15"/>
      <c r="E29" s="22">
        <f>SUM(E10:E28)</f>
        <v>4176637.2</v>
      </c>
      <c r="F29" s="25">
        <f>+E29*13.7</f>
        <v>57219929.640000001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103"/>
    </row>
    <row r="30" spans="1:21" s="28" customFormat="1" ht="38.25" customHeight="1">
      <c r="A30" s="99"/>
      <c r="B30" s="99"/>
      <c r="C30" s="99"/>
      <c r="D30" s="27"/>
      <c r="E30" s="99"/>
    </row>
    <row r="31" spans="1:21" s="28" customFormat="1" ht="23.25" customHeight="1">
      <c r="A31" s="99"/>
      <c r="B31" s="185"/>
      <c r="C31" s="185"/>
      <c r="D31" s="185"/>
      <c r="E31" s="185"/>
    </row>
    <row r="32" spans="1:21" s="28" customFormat="1" ht="31.5" customHeight="1">
      <c r="A32" s="29"/>
      <c r="B32" s="30"/>
      <c r="C32" s="30"/>
      <c r="D32" s="30"/>
      <c r="E32" s="30"/>
    </row>
    <row r="33" spans="1:5" s="28" customFormat="1" ht="23.25" customHeight="1">
      <c r="A33" s="99"/>
      <c r="B33" s="30"/>
      <c r="C33" s="30"/>
      <c r="D33" s="30"/>
      <c r="E33" s="30"/>
    </row>
    <row r="34" spans="1:5" s="28" customFormat="1" ht="23.25" customHeight="1">
      <c r="A34" s="99"/>
      <c r="B34" s="30"/>
      <c r="C34" s="30"/>
      <c r="D34" s="30"/>
      <c r="E34" s="30"/>
    </row>
    <row r="35" spans="1:5" s="28" customFormat="1" ht="23.25" customHeight="1">
      <c r="A35" s="99"/>
      <c r="B35" s="99"/>
      <c r="C35" s="99"/>
      <c r="D35" s="27"/>
      <c r="E35" s="99"/>
    </row>
    <row r="36" spans="1:5" s="28" customFormat="1" ht="23.25" customHeight="1">
      <c r="A36" s="99"/>
      <c r="B36" s="99"/>
      <c r="C36" s="99"/>
      <c r="D36" s="27"/>
      <c r="E36" s="99"/>
    </row>
    <row r="37" spans="1:5" s="28" customFormat="1" ht="23.25" customHeight="1">
      <c r="A37" s="99"/>
      <c r="B37" s="99"/>
      <c r="C37" s="99"/>
      <c r="D37" s="27"/>
      <c r="E37" s="99"/>
    </row>
    <row r="38" spans="1:5" s="28" customFormat="1" ht="23.25" customHeight="1">
      <c r="A38" s="99"/>
      <c r="B38" s="99"/>
      <c r="C38" s="99"/>
      <c r="D38" s="27"/>
      <c r="E38" s="99"/>
    </row>
    <row r="39" spans="1:5" s="28" customFormat="1" ht="23.25" customHeight="1">
      <c r="A39" s="185"/>
      <c r="B39" s="185"/>
      <c r="C39" s="185"/>
      <c r="D39" s="185"/>
      <c r="E39" s="185"/>
    </row>
    <row r="40" spans="1:5" s="28" customFormat="1" ht="23.25" customHeight="1">
      <c r="A40" s="99"/>
      <c r="B40" s="99"/>
      <c r="C40" s="99"/>
      <c r="D40" s="27"/>
      <c r="E40" s="99"/>
    </row>
    <row r="41" spans="1:5" s="28" customFormat="1" ht="23.25" customHeight="1">
      <c r="A41" s="99"/>
      <c r="B41" s="99"/>
      <c r="C41" s="99"/>
      <c r="D41" s="27"/>
      <c r="E41" s="99"/>
    </row>
    <row r="42" spans="1:5" s="28" customFormat="1" ht="23.25" customHeight="1">
      <c r="A42" s="99"/>
      <c r="B42" s="99"/>
      <c r="C42" s="99"/>
      <c r="D42" s="27"/>
      <c r="E42" s="99"/>
    </row>
    <row r="43" spans="1:5" s="28" customFormat="1" ht="23.25" customHeight="1">
      <c r="A43" s="99"/>
      <c r="B43" s="99"/>
      <c r="C43" s="99"/>
      <c r="D43" s="27"/>
      <c r="E43" s="99"/>
    </row>
    <row r="44" spans="1:5" s="28" customFormat="1" ht="23.25" customHeight="1">
      <c r="A44" s="99"/>
      <c r="B44" s="99"/>
      <c r="C44" s="99"/>
      <c r="D44" s="27"/>
      <c r="E44" s="99"/>
    </row>
    <row r="45" spans="1:5" s="28" customFormat="1" ht="23.25" customHeight="1">
      <c r="A45" s="99"/>
      <c r="B45" s="99"/>
      <c r="C45" s="99"/>
      <c r="D45" s="27"/>
      <c r="E45" s="99"/>
    </row>
  </sheetData>
  <mergeCells count="7">
    <mergeCell ref="B31:E31"/>
    <mergeCell ref="A39:E39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V41"/>
  <sheetViews>
    <sheetView workbookViewId="0">
      <selection activeCell="A2" sqref="A2:XFD3"/>
    </sheetView>
  </sheetViews>
  <sheetFormatPr defaultRowHeight="13.5"/>
  <cols>
    <col min="1" max="1" width="5.28515625" style="1" customWidth="1"/>
    <col min="2" max="2" width="36.28515625" style="1" customWidth="1"/>
    <col min="3" max="5" width="14.7109375" style="1" customWidth="1"/>
    <col min="6" max="6" width="13.42578125" style="2" customWidth="1"/>
    <col min="7" max="16" width="9.140625" style="2"/>
    <col min="17" max="16384" width="9.140625" style="1"/>
  </cols>
  <sheetData>
    <row r="1" spans="1:22">
      <c r="C1" s="172" t="s">
        <v>104</v>
      </c>
      <c r="D1" s="172"/>
      <c r="E1" s="172"/>
      <c r="Q1" s="2"/>
    </row>
    <row r="2" spans="1:22" ht="13.5" customHeight="1">
      <c r="C2" s="173" t="s">
        <v>129</v>
      </c>
      <c r="D2" s="173"/>
      <c r="E2" s="173"/>
      <c r="Q2" s="2"/>
      <c r="R2" s="2"/>
      <c r="S2" s="2"/>
      <c r="T2" s="2"/>
      <c r="U2" s="2"/>
      <c r="V2" s="2"/>
    </row>
    <row r="3" spans="1:22">
      <c r="C3" s="174" t="s">
        <v>162</v>
      </c>
      <c r="D3" s="174"/>
      <c r="E3" s="174"/>
      <c r="Q3" s="2"/>
      <c r="R3" s="2"/>
      <c r="S3" s="2"/>
      <c r="T3" s="2"/>
      <c r="U3" s="2"/>
      <c r="V3" s="2"/>
    </row>
    <row r="5" spans="1:22" s="3" customFormat="1" ht="70.5" customHeight="1">
      <c r="A5" s="184" t="s">
        <v>133</v>
      </c>
      <c r="B5" s="184"/>
      <c r="C5" s="184"/>
      <c r="D5" s="184"/>
      <c r="E5" s="18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22" s="3" customFormat="1" ht="21.75" customHeight="1">
      <c r="A6" s="97"/>
      <c r="B6" s="97"/>
      <c r="C6" s="97"/>
      <c r="D6" s="97"/>
      <c r="E6" s="97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22" s="9" customFormat="1" ht="18.75" customHeight="1">
      <c r="A7" s="6"/>
      <c r="B7" s="98" t="s">
        <v>148</v>
      </c>
      <c r="C7" s="6"/>
      <c r="D7" s="6"/>
      <c r="E7" s="6"/>
    </row>
    <row r="8" spans="1:22" s="9" customFormat="1" ht="23.25" customHeight="1">
      <c r="A8" s="6"/>
      <c r="B8" s="176" t="s">
        <v>109</v>
      </c>
      <c r="C8" s="176"/>
      <c r="D8" s="176"/>
      <c r="E8" s="176"/>
    </row>
    <row r="9" spans="1:22" s="100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</row>
    <row r="10" spans="1:22" s="16" customFormat="1" ht="23.25" customHeight="1">
      <c r="A10" s="13">
        <v>1</v>
      </c>
      <c r="B10" s="13" t="s">
        <v>7</v>
      </c>
      <c r="C10" s="14">
        <v>1</v>
      </c>
      <c r="D10" s="15">
        <v>160000</v>
      </c>
      <c r="E10" s="15">
        <f t="shared" ref="E10:E26" si="0">D10*C10</f>
        <v>160000</v>
      </c>
    </row>
    <row r="11" spans="1:22" s="16" customFormat="1" ht="35.25" customHeight="1">
      <c r="A11" s="13">
        <v>2</v>
      </c>
      <c r="B11" s="13" t="s">
        <v>8</v>
      </c>
      <c r="C11" s="14">
        <v>1</v>
      </c>
      <c r="D11" s="15">
        <v>88312</v>
      </c>
      <c r="E11" s="15">
        <f t="shared" si="0"/>
        <v>88312</v>
      </c>
    </row>
    <row r="12" spans="1:22" s="16" customFormat="1" ht="23.25" customHeight="1">
      <c r="A12" s="13">
        <v>3</v>
      </c>
      <c r="B12" s="13" t="s">
        <v>15</v>
      </c>
      <c r="C12" s="64">
        <v>6.25</v>
      </c>
      <c r="D12" s="15">
        <v>88312</v>
      </c>
      <c r="E12" s="15">
        <f t="shared" si="0"/>
        <v>551950</v>
      </c>
      <c r="H12" s="118">
        <f>+C12/1.25</f>
        <v>5</v>
      </c>
    </row>
    <row r="13" spans="1:22" s="16" customFormat="1" ht="23.25" customHeight="1">
      <c r="A13" s="13">
        <v>4</v>
      </c>
      <c r="B13" s="13" t="s">
        <v>16</v>
      </c>
      <c r="C13" s="64">
        <v>1.25</v>
      </c>
      <c r="D13" s="15">
        <v>88312</v>
      </c>
      <c r="E13" s="15">
        <f t="shared" si="0"/>
        <v>110390</v>
      </c>
    </row>
    <row r="14" spans="1:22" s="16" customFormat="1" ht="23.25" customHeight="1">
      <c r="A14" s="13">
        <v>5</v>
      </c>
      <c r="B14" s="13" t="s">
        <v>99</v>
      </c>
      <c r="C14" s="18">
        <v>0.5</v>
      </c>
      <c r="D14" s="15">
        <v>88312</v>
      </c>
      <c r="E14" s="15">
        <f t="shared" si="0"/>
        <v>44156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2" s="16" customFormat="1" ht="23.25" customHeight="1">
      <c r="A15" s="13">
        <v>6</v>
      </c>
      <c r="B15" s="13" t="s">
        <v>86</v>
      </c>
      <c r="C15" s="18">
        <v>0.5</v>
      </c>
      <c r="D15" s="15">
        <v>88312</v>
      </c>
      <c r="E15" s="15">
        <f t="shared" si="0"/>
        <v>44156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2" s="16" customFormat="1" ht="23.25" customHeight="1">
      <c r="A16" s="13">
        <v>7</v>
      </c>
      <c r="B16" s="13" t="s">
        <v>17</v>
      </c>
      <c r="C16" s="18">
        <v>5.5</v>
      </c>
      <c r="D16" s="15">
        <v>88312</v>
      </c>
      <c r="E16" s="15">
        <f t="shared" si="0"/>
        <v>485716</v>
      </c>
    </row>
    <row r="17" spans="1:8" s="16" customFormat="1" ht="23.25" customHeight="1">
      <c r="A17" s="13">
        <v>8</v>
      </c>
      <c r="B17" s="13" t="s">
        <v>9</v>
      </c>
      <c r="C17" s="14">
        <v>1</v>
      </c>
      <c r="D17" s="15">
        <v>88312</v>
      </c>
      <c r="E17" s="15">
        <f t="shared" si="0"/>
        <v>88312</v>
      </c>
    </row>
    <row r="18" spans="1:8" s="16" customFormat="1" ht="23.25" customHeight="1">
      <c r="A18" s="13">
        <v>9</v>
      </c>
      <c r="B18" s="13" t="s">
        <v>22</v>
      </c>
      <c r="C18" s="14">
        <v>1</v>
      </c>
      <c r="D18" s="15">
        <v>100000</v>
      </c>
      <c r="E18" s="15">
        <f t="shared" si="0"/>
        <v>100000</v>
      </c>
    </row>
    <row r="19" spans="1:8" s="16" customFormat="1" ht="23.25" customHeight="1">
      <c r="A19" s="13">
        <v>10</v>
      </c>
      <c r="B19" s="13" t="s">
        <v>111</v>
      </c>
      <c r="C19" s="18">
        <v>0.5</v>
      </c>
      <c r="D19" s="15">
        <v>88312</v>
      </c>
      <c r="E19" s="15">
        <f t="shared" si="0"/>
        <v>44156</v>
      </c>
    </row>
    <row r="20" spans="1:8" s="16" customFormat="1" ht="23.25" customHeight="1">
      <c r="A20" s="13">
        <v>11</v>
      </c>
      <c r="B20" s="13" t="s">
        <v>45</v>
      </c>
      <c r="C20" s="18">
        <v>0.5</v>
      </c>
      <c r="D20" s="15">
        <v>88312</v>
      </c>
      <c r="E20" s="15">
        <f t="shared" si="0"/>
        <v>44156</v>
      </c>
    </row>
    <row r="21" spans="1:8" s="16" customFormat="1" ht="23.25" customHeight="1">
      <c r="A21" s="13">
        <v>12</v>
      </c>
      <c r="B21" s="13" t="s">
        <v>12</v>
      </c>
      <c r="C21" s="14">
        <v>1</v>
      </c>
      <c r="D21" s="15">
        <v>88312</v>
      </c>
      <c r="E21" s="15">
        <f t="shared" si="0"/>
        <v>88312</v>
      </c>
    </row>
    <row r="22" spans="1:8" s="16" customFormat="1" ht="23.25" customHeight="1">
      <c r="A22" s="13">
        <v>13</v>
      </c>
      <c r="B22" s="13" t="s">
        <v>13</v>
      </c>
      <c r="C22" s="14">
        <v>1</v>
      </c>
      <c r="D22" s="15">
        <v>88312</v>
      </c>
      <c r="E22" s="15">
        <f t="shared" si="0"/>
        <v>88312</v>
      </c>
      <c r="H22" s="16">
        <f>+C12/1.25</f>
        <v>5</v>
      </c>
    </row>
    <row r="23" spans="1:8" s="16" customFormat="1" ht="23.25" customHeight="1">
      <c r="A23" s="13">
        <v>14</v>
      </c>
      <c r="B23" s="13" t="s">
        <v>112</v>
      </c>
      <c r="C23" s="18">
        <v>0.5</v>
      </c>
      <c r="D23" s="15">
        <v>88312</v>
      </c>
      <c r="E23" s="15">
        <f t="shared" si="0"/>
        <v>44156</v>
      </c>
    </row>
    <row r="24" spans="1:8" s="16" customFormat="1" ht="23.25" customHeight="1">
      <c r="A24" s="13">
        <v>15</v>
      </c>
      <c r="B24" s="13" t="s">
        <v>28</v>
      </c>
      <c r="C24" s="18">
        <v>0.5</v>
      </c>
      <c r="D24" s="15">
        <v>88312</v>
      </c>
      <c r="E24" s="15">
        <f t="shared" si="0"/>
        <v>44156</v>
      </c>
    </row>
    <row r="25" spans="1:8" s="16" customFormat="1" ht="23.25" customHeight="1">
      <c r="A25" s="13">
        <v>16</v>
      </c>
      <c r="B25" s="13" t="s">
        <v>14</v>
      </c>
      <c r="C25" s="14">
        <v>3</v>
      </c>
      <c r="D25" s="15">
        <v>88312</v>
      </c>
      <c r="E25" s="15">
        <f t="shared" si="0"/>
        <v>264936</v>
      </c>
    </row>
    <row r="26" spans="1:8" s="16" customFormat="1" ht="23.25" customHeight="1">
      <c r="A26" s="13">
        <v>17</v>
      </c>
      <c r="B26" s="13" t="s">
        <v>113</v>
      </c>
      <c r="C26" s="14">
        <v>1</v>
      </c>
      <c r="D26" s="15">
        <v>88312</v>
      </c>
      <c r="E26" s="15">
        <f t="shared" si="0"/>
        <v>88312</v>
      </c>
    </row>
    <row r="27" spans="1:8" s="19" customFormat="1" ht="23.25" customHeight="1">
      <c r="B27" s="19" t="s">
        <v>18</v>
      </c>
      <c r="C27" s="21">
        <f>SUM(C10:C26)</f>
        <v>26</v>
      </c>
      <c r="D27" s="15"/>
      <c r="E27" s="22">
        <f>SUM(E10:E26)</f>
        <v>2379488</v>
      </c>
      <c r="F27" s="19">
        <f>+E27*13.7</f>
        <v>32598985.599999998</v>
      </c>
    </row>
    <row r="28" spans="1:8" s="28" customFormat="1" ht="31.5" customHeight="1">
      <c r="A28" s="29"/>
      <c r="B28" s="30"/>
      <c r="C28" s="30"/>
      <c r="D28" s="30"/>
      <c r="E28" s="30"/>
    </row>
    <row r="29" spans="1:8" s="28" customFormat="1" ht="23.25" customHeight="1">
      <c r="A29" s="99"/>
      <c r="B29" s="30"/>
      <c r="C29" s="30"/>
      <c r="D29" s="30"/>
      <c r="E29" s="30"/>
    </row>
    <row r="30" spans="1:8" s="28" customFormat="1" ht="23.25" customHeight="1">
      <c r="A30" s="99"/>
      <c r="B30" s="30"/>
      <c r="C30" s="30"/>
      <c r="D30" s="30"/>
      <c r="E30" s="30"/>
    </row>
    <row r="31" spans="1:8" s="28" customFormat="1" ht="23.25" customHeight="1">
      <c r="A31" s="99"/>
      <c r="B31" s="99"/>
      <c r="C31" s="99"/>
      <c r="D31" s="27"/>
      <c r="E31" s="99"/>
    </row>
    <row r="32" spans="1:8" s="28" customFormat="1" ht="23.25" customHeight="1">
      <c r="A32" s="99"/>
      <c r="B32" s="99"/>
      <c r="C32" s="99"/>
      <c r="D32" s="27"/>
      <c r="E32" s="99"/>
    </row>
    <row r="33" spans="1:5" s="28" customFormat="1" ht="23.25" customHeight="1">
      <c r="A33" s="99"/>
      <c r="B33" s="99"/>
      <c r="C33" s="99"/>
      <c r="D33" s="27"/>
      <c r="E33" s="99"/>
    </row>
    <row r="34" spans="1:5" s="28" customFormat="1" ht="23.25" customHeight="1">
      <c r="A34" s="99"/>
      <c r="B34" s="99"/>
      <c r="C34" s="99"/>
      <c r="D34" s="27"/>
      <c r="E34" s="99"/>
    </row>
    <row r="35" spans="1:5" s="28" customFormat="1" ht="23.25" customHeight="1">
      <c r="A35" s="185"/>
      <c r="B35" s="185"/>
      <c r="C35" s="185"/>
      <c r="D35" s="185"/>
      <c r="E35" s="185"/>
    </row>
    <row r="36" spans="1:5" s="28" customFormat="1" ht="23.25" customHeight="1">
      <c r="A36" s="99"/>
      <c r="B36" s="99"/>
      <c r="C36" s="99"/>
      <c r="D36" s="27"/>
      <c r="E36" s="99"/>
    </row>
    <row r="37" spans="1:5" s="28" customFormat="1" ht="23.25" customHeight="1">
      <c r="A37" s="99"/>
      <c r="B37" s="99"/>
      <c r="C37" s="99"/>
      <c r="D37" s="27"/>
      <c r="E37" s="99"/>
    </row>
    <row r="38" spans="1:5" s="28" customFormat="1" ht="23.25" customHeight="1">
      <c r="A38" s="99"/>
      <c r="B38" s="99"/>
      <c r="C38" s="99"/>
      <c r="D38" s="27"/>
      <c r="E38" s="99"/>
    </row>
    <row r="39" spans="1:5" s="28" customFormat="1" ht="23.25" customHeight="1">
      <c r="A39" s="99"/>
      <c r="B39" s="99"/>
      <c r="C39" s="99"/>
      <c r="D39" s="27"/>
      <c r="E39" s="99"/>
    </row>
    <row r="40" spans="1:5" s="28" customFormat="1" ht="23.25" customHeight="1">
      <c r="A40" s="99"/>
      <c r="B40" s="99"/>
      <c r="C40" s="99"/>
      <c r="D40" s="27"/>
      <c r="E40" s="99"/>
    </row>
    <row r="41" spans="1:5" s="28" customFormat="1" ht="23.25" customHeight="1">
      <c r="A41" s="99"/>
      <c r="B41" s="99"/>
      <c r="C41" s="99"/>
      <c r="D41" s="27"/>
      <c r="E41" s="99"/>
    </row>
  </sheetData>
  <mergeCells count="6">
    <mergeCell ref="A35:E35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V41"/>
  <sheetViews>
    <sheetView topLeftCell="A16" workbookViewId="0">
      <selection activeCell="C12" sqref="C12"/>
    </sheetView>
  </sheetViews>
  <sheetFormatPr defaultRowHeight="13.5"/>
  <cols>
    <col min="1" max="1" width="5.28515625" style="1" customWidth="1"/>
    <col min="2" max="2" width="39.7109375" style="1" customWidth="1"/>
    <col min="3" max="5" width="15.7109375" style="1" customWidth="1"/>
    <col min="6" max="6" width="13.140625" style="2" bestFit="1" customWidth="1"/>
    <col min="7" max="18" width="9.140625" style="2"/>
    <col min="19" max="16384" width="9.140625" style="1"/>
  </cols>
  <sheetData>
    <row r="1" spans="1:22">
      <c r="C1" s="172" t="s">
        <v>103</v>
      </c>
      <c r="D1" s="172"/>
      <c r="E1" s="172"/>
      <c r="S1" s="2"/>
    </row>
    <row r="2" spans="1:22" ht="13.5" customHeight="1">
      <c r="C2" s="173" t="s">
        <v>129</v>
      </c>
      <c r="D2" s="173"/>
      <c r="E2" s="173"/>
      <c r="S2" s="2"/>
      <c r="T2" s="2"/>
      <c r="U2" s="2"/>
      <c r="V2" s="2"/>
    </row>
    <row r="3" spans="1:22">
      <c r="C3" s="174" t="s">
        <v>162</v>
      </c>
      <c r="D3" s="174"/>
      <c r="E3" s="174"/>
      <c r="S3" s="2"/>
      <c r="T3" s="2"/>
      <c r="U3" s="2"/>
      <c r="V3" s="2"/>
    </row>
    <row r="5" spans="1:22" s="3" customFormat="1" ht="70.5" customHeight="1">
      <c r="A5" s="184" t="s">
        <v>134</v>
      </c>
      <c r="B5" s="184"/>
      <c r="C5" s="184"/>
      <c r="D5" s="184"/>
      <c r="E5" s="18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2" s="3" customFormat="1" ht="21.75" customHeight="1">
      <c r="A6" s="97"/>
      <c r="B6" s="97"/>
      <c r="C6" s="97"/>
      <c r="D6" s="97"/>
      <c r="E6" s="97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2" s="9" customFormat="1" ht="18.75" customHeight="1">
      <c r="A7" s="6"/>
      <c r="B7" s="98" t="s">
        <v>150</v>
      </c>
      <c r="C7" s="6"/>
      <c r="D7" s="6"/>
      <c r="E7" s="6"/>
    </row>
    <row r="8" spans="1:22" s="9" customFormat="1" ht="23.25" customHeight="1">
      <c r="A8" s="6"/>
      <c r="B8" s="176" t="s">
        <v>109</v>
      </c>
      <c r="C8" s="176"/>
      <c r="D8" s="176"/>
      <c r="E8" s="176"/>
    </row>
    <row r="9" spans="1:22" s="100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</row>
    <row r="10" spans="1:22" s="16" customFormat="1" ht="23.25" customHeight="1">
      <c r="A10" s="13">
        <v>1</v>
      </c>
      <c r="B10" s="13" t="s">
        <v>7</v>
      </c>
      <c r="C10" s="14">
        <v>1</v>
      </c>
      <c r="D10" s="15">
        <v>160000</v>
      </c>
      <c r="E10" s="15">
        <f t="shared" ref="E10:E26" si="0">D10*C10</f>
        <v>160000</v>
      </c>
    </row>
    <row r="11" spans="1:22" s="16" customFormat="1" ht="35.25" customHeight="1">
      <c r="A11" s="13">
        <v>2</v>
      </c>
      <c r="B11" s="13" t="s">
        <v>8</v>
      </c>
      <c r="C11" s="14">
        <v>1</v>
      </c>
      <c r="D11" s="15">
        <v>88312</v>
      </c>
      <c r="E11" s="15">
        <f t="shared" si="0"/>
        <v>88312</v>
      </c>
    </row>
    <row r="12" spans="1:22" s="16" customFormat="1" ht="23.25" customHeight="1">
      <c r="A12" s="13">
        <v>3</v>
      </c>
      <c r="B12" s="13" t="s">
        <v>15</v>
      </c>
      <c r="C12" s="14">
        <v>10</v>
      </c>
      <c r="D12" s="15">
        <v>88312</v>
      </c>
      <c r="E12" s="15">
        <f t="shared" si="0"/>
        <v>883120</v>
      </c>
      <c r="H12" s="117"/>
    </row>
    <row r="13" spans="1:22" s="16" customFormat="1" ht="23.25" customHeight="1">
      <c r="A13" s="13">
        <v>4</v>
      </c>
      <c r="B13" s="13" t="s">
        <v>16</v>
      </c>
      <c r="C13" s="14">
        <v>2</v>
      </c>
      <c r="D13" s="15">
        <v>88312</v>
      </c>
      <c r="E13" s="15">
        <f t="shared" si="0"/>
        <v>176624</v>
      </c>
    </row>
    <row r="14" spans="1:22" s="16" customFormat="1" ht="23.25" customHeight="1">
      <c r="A14" s="13">
        <v>5</v>
      </c>
      <c r="B14" s="13" t="s">
        <v>99</v>
      </c>
      <c r="C14" s="18">
        <v>0.5</v>
      </c>
      <c r="D14" s="15">
        <v>88312</v>
      </c>
      <c r="E14" s="15">
        <f t="shared" si="0"/>
        <v>44156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2" s="16" customFormat="1" ht="23.25" customHeight="1">
      <c r="A15" s="13">
        <v>6</v>
      </c>
      <c r="B15" s="13" t="s">
        <v>86</v>
      </c>
      <c r="C15" s="18">
        <v>0.5</v>
      </c>
      <c r="D15" s="15">
        <v>88312</v>
      </c>
      <c r="E15" s="15">
        <f t="shared" si="0"/>
        <v>44156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2" s="16" customFormat="1" ht="23.25" customHeight="1">
      <c r="A16" s="13">
        <v>7</v>
      </c>
      <c r="B16" s="13" t="s">
        <v>17</v>
      </c>
      <c r="C16" s="18">
        <v>8.8000000000000007</v>
      </c>
      <c r="D16" s="15">
        <v>88312</v>
      </c>
      <c r="E16" s="15">
        <f t="shared" si="0"/>
        <v>777145.60000000009</v>
      </c>
    </row>
    <row r="17" spans="1:5" s="16" customFormat="1" ht="23.25" customHeight="1">
      <c r="A17" s="13">
        <v>8</v>
      </c>
      <c r="B17" s="13" t="s">
        <v>9</v>
      </c>
      <c r="C17" s="14">
        <v>1</v>
      </c>
      <c r="D17" s="15">
        <v>88312</v>
      </c>
      <c r="E17" s="15">
        <f t="shared" si="0"/>
        <v>88312</v>
      </c>
    </row>
    <row r="18" spans="1:5" s="16" customFormat="1" ht="23.25" customHeight="1">
      <c r="A18" s="13">
        <v>9</v>
      </c>
      <c r="B18" s="13" t="s">
        <v>22</v>
      </c>
      <c r="C18" s="14">
        <v>1</v>
      </c>
      <c r="D18" s="15">
        <v>100000</v>
      </c>
      <c r="E18" s="15">
        <f t="shared" si="0"/>
        <v>100000</v>
      </c>
    </row>
    <row r="19" spans="1:5" s="16" customFormat="1" ht="23.25" customHeight="1">
      <c r="A19" s="13">
        <v>10</v>
      </c>
      <c r="B19" s="13" t="s">
        <v>111</v>
      </c>
      <c r="C19" s="18">
        <v>0.5</v>
      </c>
      <c r="D19" s="15">
        <v>88312</v>
      </c>
      <c r="E19" s="15">
        <f t="shared" si="0"/>
        <v>44156</v>
      </c>
    </row>
    <row r="20" spans="1:5" s="16" customFormat="1" ht="23.25" customHeight="1">
      <c r="A20" s="13">
        <v>11</v>
      </c>
      <c r="B20" s="13" t="s">
        <v>45</v>
      </c>
      <c r="C20" s="18">
        <v>0.5</v>
      </c>
      <c r="D20" s="15">
        <v>88312</v>
      </c>
      <c r="E20" s="15">
        <f t="shared" si="0"/>
        <v>44156</v>
      </c>
    </row>
    <row r="21" spans="1:5" s="16" customFormat="1" ht="23.25" customHeight="1">
      <c r="A21" s="13">
        <v>12</v>
      </c>
      <c r="B21" s="13" t="s">
        <v>12</v>
      </c>
      <c r="C21" s="14">
        <v>2</v>
      </c>
      <c r="D21" s="15">
        <v>88312</v>
      </c>
      <c r="E21" s="15">
        <f t="shared" si="0"/>
        <v>176624</v>
      </c>
    </row>
    <row r="22" spans="1:5" s="16" customFormat="1" ht="23.25" customHeight="1">
      <c r="A22" s="13">
        <v>13</v>
      </c>
      <c r="B22" s="13" t="s">
        <v>13</v>
      </c>
      <c r="C22" s="14">
        <v>1</v>
      </c>
      <c r="D22" s="15">
        <v>88312</v>
      </c>
      <c r="E22" s="15">
        <f t="shared" si="0"/>
        <v>88312</v>
      </c>
    </row>
    <row r="23" spans="1:5" s="16" customFormat="1" ht="23.25" customHeight="1">
      <c r="A23" s="13">
        <v>14</v>
      </c>
      <c r="B23" s="13" t="s">
        <v>112</v>
      </c>
      <c r="C23" s="18">
        <v>0.5</v>
      </c>
      <c r="D23" s="15">
        <v>88312</v>
      </c>
      <c r="E23" s="15">
        <f t="shared" si="0"/>
        <v>44156</v>
      </c>
    </row>
    <row r="24" spans="1:5" s="16" customFormat="1" ht="23.25" customHeight="1">
      <c r="A24" s="13">
        <v>15</v>
      </c>
      <c r="B24" s="13" t="s">
        <v>28</v>
      </c>
      <c r="C24" s="18">
        <v>0.5</v>
      </c>
      <c r="D24" s="15">
        <v>88312</v>
      </c>
      <c r="E24" s="15">
        <f t="shared" si="0"/>
        <v>44156</v>
      </c>
    </row>
    <row r="25" spans="1:5" s="16" customFormat="1" ht="23.25" customHeight="1">
      <c r="A25" s="13">
        <v>16</v>
      </c>
      <c r="B25" s="13" t="s">
        <v>40</v>
      </c>
      <c r="C25" s="14">
        <v>3</v>
      </c>
      <c r="D25" s="15">
        <v>88312</v>
      </c>
      <c r="E25" s="15">
        <f t="shared" si="0"/>
        <v>264936</v>
      </c>
    </row>
    <row r="26" spans="1:5" s="16" customFormat="1" ht="23.25" customHeight="1">
      <c r="A26" s="13">
        <v>17</v>
      </c>
      <c r="B26" s="13" t="s">
        <v>113</v>
      </c>
      <c r="C26" s="14">
        <v>1</v>
      </c>
      <c r="D26" s="15">
        <v>88312</v>
      </c>
      <c r="E26" s="15">
        <f t="shared" si="0"/>
        <v>88312</v>
      </c>
    </row>
    <row r="27" spans="1:5" s="19" customFormat="1" ht="23.25" customHeight="1">
      <c r="B27" s="19" t="s">
        <v>18</v>
      </c>
      <c r="C27" s="21">
        <f>SUM(C10:C26)</f>
        <v>34.799999999999997</v>
      </c>
      <c r="D27" s="15"/>
      <c r="E27" s="22">
        <f>SUM(E10:E26)</f>
        <v>3156633.6000000001</v>
      </c>
    </row>
    <row r="28" spans="1:5" s="28" customFormat="1" ht="31.5" customHeight="1">
      <c r="A28" s="29"/>
      <c r="B28" s="30"/>
      <c r="C28" s="30"/>
      <c r="D28" s="30"/>
      <c r="E28" s="30"/>
    </row>
    <row r="29" spans="1:5" s="28" customFormat="1" ht="23.25" customHeight="1">
      <c r="A29" s="99"/>
      <c r="B29" s="30"/>
      <c r="C29" s="30"/>
      <c r="D29" s="30"/>
      <c r="E29" s="30"/>
    </row>
    <row r="30" spans="1:5" s="28" customFormat="1" ht="23.25" customHeight="1">
      <c r="A30" s="99"/>
      <c r="B30" s="30"/>
      <c r="C30" s="30"/>
      <c r="D30" s="30"/>
      <c r="E30" s="30"/>
    </row>
    <row r="31" spans="1:5" s="28" customFormat="1" ht="23.25" customHeight="1">
      <c r="A31" s="99"/>
      <c r="B31" s="99"/>
      <c r="C31" s="99"/>
      <c r="D31" s="27"/>
      <c r="E31" s="99"/>
    </row>
    <row r="32" spans="1:5" s="28" customFormat="1" ht="23.25" customHeight="1">
      <c r="A32" s="99"/>
      <c r="B32" s="99"/>
      <c r="C32" s="99"/>
      <c r="D32" s="27"/>
      <c r="E32" s="99"/>
    </row>
    <row r="33" spans="1:5" s="28" customFormat="1" ht="23.25" customHeight="1">
      <c r="A33" s="99"/>
      <c r="B33" s="99"/>
      <c r="C33" s="99"/>
      <c r="D33" s="27"/>
      <c r="E33" s="99"/>
    </row>
    <row r="34" spans="1:5" s="28" customFormat="1" ht="23.25" customHeight="1">
      <c r="A34" s="99"/>
      <c r="B34" s="99"/>
      <c r="C34" s="99"/>
      <c r="D34" s="27"/>
      <c r="E34" s="99"/>
    </row>
    <row r="35" spans="1:5" s="28" customFormat="1" ht="23.25" customHeight="1">
      <c r="A35" s="185"/>
      <c r="B35" s="185"/>
      <c r="C35" s="185"/>
      <c r="D35" s="185"/>
      <c r="E35" s="185"/>
    </row>
    <row r="36" spans="1:5" s="28" customFormat="1" ht="23.25" customHeight="1">
      <c r="A36" s="99"/>
      <c r="B36" s="99"/>
      <c r="C36" s="99"/>
      <c r="D36" s="27"/>
      <c r="E36" s="99"/>
    </row>
    <row r="37" spans="1:5" s="28" customFormat="1" ht="23.25" customHeight="1">
      <c r="A37" s="99"/>
      <c r="B37" s="99"/>
      <c r="C37" s="99"/>
      <c r="D37" s="27"/>
      <c r="E37" s="99"/>
    </row>
    <row r="38" spans="1:5" s="28" customFormat="1" ht="23.25" customHeight="1">
      <c r="A38" s="99"/>
      <c r="B38" s="99"/>
      <c r="C38" s="99"/>
      <c r="D38" s="27"/>
      <c r="E38" s="99"/>
    </row>
    <row r="39" spans="1:5" s="28" customFormat="1" ht="23.25" customHeight="1">
      <c r="A39" s="99"/>
      <c r="B39" s="99"/>
      <c r="C39" s="99"/>
      <c r="D39" s="27"/>
      <c r="E39" s="99"/>
    </row>
    <row r="40" spans="1:5" s="28" customFormat="1" ht="23.25" customHeight="1">
      <c r="A40" s="99"/>
      <c r="B40" s="99"/>
      <c r="C40" s="99"/>
      <c r="D40" s="27"/>
      <c r="E40" s="99"/>
    </row>
    <row r="41" spans="1:5" s="28" customFormat="1" ht="23.25" customHeight="1">
      <c r="A41" s="99"/>
      <c r="B41" s="99"/>
      <c r="C41" s="99"/>
      <c r="D41" s="27"/>
      <c r="E41" s="99"/>
    </row>
  </sheetData>
  <mergeCells count="6">
    <mergeCell ref="A35:E35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V41"/>
  <sheetViews>
    <sheetView topLeftCell="A8" workbookViewId="0">
      <selection activeCell="G18" sqref="G18"/>
    </sheetView>
  </sheetViews>
  <sheetFormatPr defaultRowHeight="13.5"/>
  <cols>
    <col min="1" max="1" width="5.28515625" style="1" customWidth="1"/>
    <col min="2" max="2" width="36.28515625" style="1" customWidth="1"/>
    <col min="3" max="5" width="15.7109375" style="1" customWidth="1"/>
    <col min="6" max="6" width="12.42578125" style="2" bestFit="1" customWidth="1"/>
    <col min="7" max="17" width="9.140625" style="2"/>
    <col min="18" max="16384" width="9.140625" style="1"/>
  </cols>
  <sheetData>
    <row r="1" spans="1:22">
      <c r="C1" s="172" t="s">
        <v>102</v>
      </c>
      <c r="D1" s="172"/>
      <c r="E1" s="172"/>
      <c r="R1" s="2"/>
    </row>
    <row r="2" spans="1:22" ht="13.5" customHeight="1">
      <c r="C2" s="173" t="s">
        <v>129</v>
      </c>
      <c r="D2" s="173"/>
      <c r="E2" s="173"/>
      <c r="R2" s="2"/>
      <c r="S2" s="2"/>
      <c r="T2" s="2"/>
      <c r="U2" s="2"/>
      <c r="V2" s="2"/>
    </row>
    <row r="3" spans="1:22">
      <c r="C3" s="174" t="s">
        <v>162</v>
      </c>
      <c r="D3" s="174"/>
      <c r="E3" s="174"/>
      <c r="R3" s="2"/>
      <c r="S3" s="2"/>
      <c r="T3" s="2"/>
      <c r="U3" s="2"/>
      <c r="V3" s="2"/>
    </row>
    <row r="5" spans="1:22" s="3" customFormat="1" ht="70.5" customHeight="1">
      <c r="A5" s="184" t="s">
        <v>135</v>
      </c>
      <c r="B5" s="184"/>
      <c r="C5" s="184"/>
      <c r="D5" s="184"/>
      <c r="E5" s="18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22" s="3" customFormat="1" ht="21.75" customHeight="1">
      <c r="A6" s="95"/>
      <c r="B6" s="95"/>
      <c r="C6" s="95"/>
      <c r="D6" s="95"/>
      <c r="E6" s="9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22" s="9" customFormat="1" ht="18.75" customHeight="1">
      <c r="A7" s="6"/>
      <c r="B7" s="98" t="s">
        <v>148</v>
      </c>
      <c r="C7" s="6"/>
      <c r="D7" s="6"/>
      <c r="E7" s="6"/>
    </row>
    <row r="8" spans="1:22" s="9" customFormat="1" ht="23.25" customHeight="1">
      <c r="A8" s="6"/>
      <c r="B8" s="176" t="s">
        <v>109</v>
      </c>
      <c r="C8" s="176"/>
      <c r="D8" s="176"/>
      <c r="E8" s="176"/>
    </row>
    <row r="9" spans="1:22" s="100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</row>
    <row r="10" spans="1:22" s="16" customFormat="1" ht="23.25" customHeight="1">
      <c r="A10" s="13">
        <v>1</v>
      </c>
      <c r="B10" s="13" t="s">
        <v>7</v>
      </c>
      <c r="C10" s="14">
        <v>1</v>
      </c>
      <c r="D10" s="15">
        <v>160000</v>
      </c>
      <c r="E10" s="15">
        <f t="shared" ref="E10:E26" si="0">D10*C10</f>
        <v>160000</v>
      </c>
      <c r="F10" s="16">
        <f>+D10*23.3/100</f>
        <v>37280</v>
      </c>
      <c r="G10" s="68">
        <f>+D10-F10-1000</f>
        <v>121720</v>
      </c>
    </row>
    <row r="11" spans="1:22" s="16" customFormat="1" ht="35.25" customHeight="1">
      <c r="A11" s="13">
        <v>2</v>
      </c>
      <c r="B11" s="13" t="s">
        <v>8</v>
      </c>
      <c r="C11" s="14">
        <v>1</v>
      </c>
      <c r="D11" s="15">
        <v>88312</v>
      </c>
      <c r="E11" s="15">
        <f t="shared" si="0"/>
        <v>88312</v>
      </c>
    </row>
    <row r="12" spans="1:22" s="16" customFormat="1" ht="23.25" customHeight="1">
      <c r="A12" s="13">
        <v>3</v>
      </c>
      <c r="B12" s="13" t="s">
        <v>15</v>
      </c>
      <c r="C12" s="18">
        <v>7.5</v>
      </c>
      <c r="D12" s="15">
        <v>88312</v>
      </c>
      <c r="E12" s="15">
        <f t="shared" si="0"/>
        <v>662340</v>
      </c>
      <c r="H12" s="117"/>
    </row>
    <row r="13" spans="1:22" s="16" customFormat="1" ht="23.25" customHeight="1">
      <c r="A13" s="13">
        <v>4</v>
      </c>
      <c r="B13" s="13" t="s">
        <v>16</v>
      </c>
      <c r="C13" s="18">
        <v>1.5</v>
      </c>
      <c r="D13" s="15">
        <v>88312</v>
      </c>
      <c r="E13" s="15">
        <f t="shared" si="0"/>
        <v>132468</v>
      </c>
    </row>
    <row r="14" spans="1:22" s="16" customFormat="1" ht="23.25" customHeight="1">
      <c r="A14" s="13">
        <v>5</v>
      </c>
      <c r="B14" s="13" t="s">
        <v>99</v>
      </c>
      <c r="C14" s="18">
        <v>0.5</v>
      </c>
      <c r="D14" s="15">
        <v>88312</v>
      </c>
      <c r="E14" s="15">
        <f t="shared" si="0"/>
        <v>44156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2" s="16" customFormat="1" ht="23.25" customHeight="1">
      <c r="A15" s="13">
        <v>6</v>
      </c>
      <c r="B15" s="13" t="s">
        <v>86</v>
      </c>
      <c r="C15" s="18">
        <v>0.5</v>
      </c>
      <c r="D15" s="15">
        <v>88312</v>
      </c>
      <c r="E15" s="15">
        <f t="shared" si="0"/>
        <v>44156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2" s="16" customFormat="1" ht="23.25" customHeight="1">
      <c r="A16" s="13">
        <v>7</v>
      </c>
      <c r="B16" s="13" t="s">
        <v>17</v>
      </c>
      <c r="C16" s="18">
        <v>6.6</v>
      </c>
      <c r="D16" s="15">
        <v>88312</v>
      </c>
      <c r="E16" s="15">
        <f t="shared" si="0"/>
        <v>582859.19999999995</v>
      </c>
    </row>
    <row r="17" spans="1:7" s="16" customFormat="1" ht="23.25" customHeight="1">
      <c r="A17" s="13">
        <v>8</v>
      </c>
      <c r="B17" s="13" t="s">
        <v>9</v>
      </c>
      <c r="C17" s="14">
        <v>1</v>
      </c>
      <c r="D17" s="15">
        <v>88312</v>
      </c>
      <c r="E17" s="15">
        <f t="shared" si="0"/>
        <v>88312</v>
      </c>
    </row>
    <row r="18" spans="1:7" s="16" customFormat="1" ht="23.25" customHeight="1">
      <c r="A18" s="13">
        <v>9</v>
      </c>
      <c r="B18" s="13" t="s">
        <v>22</v>
      </c>
      <c r="C18" s="14">
        <v>1</v>
      </c>
      <c r="D18" s="15">
        <v>100000</v>
      </c>
      <c r="E18" s="15">
        <f t="shared" si="0"/>
        <v>100000</v>
      </c>
      <c r="F18" s="16">
        <f>+E18*23.3/100</f>
        <v>23300</v>
      </c>
      <c r="G18" s="68">
        <f>+D18-F18-1000</f>
        <v>75700</v>
      </c>
    </row>
    <row r="19" spans="1:7" s="16" customFormat="1" ht="23.25" customHeight="1">
      <c r="A19" s="13">
        <v>10</v>
      </c>
      <c r="B19" s="13" t="s">
        <v>111</v>
      </c>
      <c r="C19" s="18">
        <v>0.5</v>
      </c>
      <c r="D19" s="15">
        <v>88312</v>
      </c>
      <c r="E19" s="15">
        <f t="shared" si="0"/>
        <v>44156</v>
      </c>
    </row>
    <row r="20" spans="1:7" s="16" customFormat="1" ht="23.25" customHeight="1">
      <c r="A20" s="13">
        <v>11</v>
      </c>
      <c r="B20" s="13" t="s">
        <v>45</v>
      </c>
      <c r="C20" s="18">
        <v>0.5</v>
      </c>
      <c r="D20" s="15">
        <v>88312</v>
      </c>
      <c r="E20" s="15">
        <f t="shared" si="0"/>
        <v>44156</v>
      </c>
    </row>
    <row r="21" spans="1:7" s="16" customFormat="1" ht="23.25" customHeight="1">
      <c r="A21" s="13">
        <v>12</v>
      </c>
      <c r="B21" s="13" t="s">
        <v>12</v>
      </c>
      <c r="C21" s="14">
        <v>1</v>
      </c>
      <c r="D21" s="15">
        <v>88312</v>
      </c>
      <c r="E21" s="15">
        <f t="shared" si="0"/>
        <v>88312</v>
      </c>
    </row>
    <row r="22" spans="1:7" s="16" customFormat="1" ht="23.25" customHeight="1">
      <c r="A22" s="13">
        <v>13</v>
      </c>
      <c r="B22" s="13" t="s">
        <v>13</v>
      </c>
      <c r="C22" s="14">
        <v>1</v>
      </c>
      <c r="D22" s="15">
        <v>88312</v>
      </c>
      <c r="E22" s="15">
        <f t="shared" si="0"/>
        <v>88312</v>
      </c>
    </row>
    <row r="23" spans="1:7" s="16" customFormat="1" ht="23.25" customHeight="1">
      <c r="A23" s="13">
        <v>14</v>
      </c>
      <c r="B23" s="13" t="s">
        <v>112</v>
      </c>
      <c r="C23" s="18">
        <v>0.5</v>
      </c>
      <c r="D23" s="15">
        <v>88312</v>
      </c>
      <c r="E23" s="15">
        <f t="shared" si="0"/>
        <v>44156</v>
      </c>
    </row>
    <row r="24" spans="1:7" s="16" customFormat="1" ht="23.25" customHeight="1">
      <c r="A24" s="13">
        <v>15</v>
      </c>
      <c r="B24" s="13" t="s">
        <v>28</v>
      </c>
      <c r="C24" s="18">
        <v>0.5</v>
      </c>
      <c r="D24" s="15">
        <v>88312</v>
      </c>
      <c r="E24" s="15">
        <f t="shared" si="0"/>
        <v>44156</v>
      </c>
    </row>
    <row r="25" spans="1:7" s="16" customFormat="1" ht="23.25" customHeight="1">
      <c r="A25" s="13">
        <v>16</v>
      </c>
      <c r="B25" s="13" t="s">
        <v>40</v>
      </c>
      <c r="C25" s="14">
        <v>3</v>
      </c>
      <c r="D25" s="15">
        <v>88312</v>
      </c>
      <c r="E25" s="15">
        <f t="shared" si="0"/>
        <v>264936</v>
      </c>
    </row>
    <row r="26" spans="1:7" s="16" customFormat="1" ht="23.25" customHeight="1">
      <c r="A26" s="13">
        <v>17</v>
      </c>
      <c r="B26" s="13" t="s">
        <v>113</v>
      </c>
      <c r="C26" s="14">
        <v>1</v>
      </c>
      <c r="D26" s="15">
        <v>88312</v>
      </c>
      <c r="E26" s="15">
        <f t="shared" si="0"/>
        <v>88312</v>
      </c>
    </row>
    <row r="27" spans="1:7" s="19" customFormat="1" ht="23.25" customHeight="1">
      <c r="B27" s="19" t="s">
        <v>18</v>
      </c>
      <c r="C27" s="21">
        <f>SUM(C10:C26)</f>
        <v>28.6</v>
      </c>
      <c r="D27" s="15"/>
      <c r="E27" s="22">
        <f>SUM(E10:E26)</f>
        <v>2609099.2000000002</v>
      </c>
    </row>
    <row r="28" spans="1:7" s="28" customFormat="1" ht="31.5" customHeight="1">
      <c r="A28" s="29"/>
      <c r="B28" s="30"/>
      <c r="C28" s="30"/>
      <c r="D28" s="30"/>
      <c r="E28" s="30"/>
    </row>
    <row r="29" spans="1:7" s="28" customFormat="1" ht="23.25" customHeight="1">
      <c r="A29" s="96"/>
      <c r="B29" s="30"/>
      <c r="C29" s="30"/>
      <c r="D29" s="30"/>
      <c r="E29" s="30"/>
    </row>
    <row r="30" spans="1:7" s="28" customFormat="1" ht="23.25" customHeight="1">
      <c r="A30" s="96"/>
      <c r="B30" s="30"/>
      <c r="C30" s="30"/>
      <c r="D30" s="30"/>
      <c r="E30" s="30"/>
    </row>
    <row r="31" spans="1:7" s="28" customFormat="1" ht="23.25" customHeight="1">
      <c r="A31" s="96"/>
      <c r="B31" s="96"/>
      <c r="C31" s="96"/>
      <c r="D31" s="27"/>
      <c r="E31" s="96"/>
    </row>
    <row r="32" spans="1:7" s="28" customFormat="1" ht="23.25" customHeight="1">
      <c r="A32" s="96"/>
      <c r="B32" s="96"/>
      <c r="C32" s="96"/>
      <c r="D32" s="27"/>
      <c r="E32" s="96"/>
    </row>
    <row r="33" spans="1:5" s="28" customFormat="1" ht="23.25" customHeight="1">
      <c r="A33" s="96"/>
      <c r="B33" s="96"/>
      <c r="C33" s="96"/>
      <c r="D33" s="27"/>
      <c r="E33" s="96"/>
    </row>
    <row r="34" spans="1:5" s="28" customFormat="1" ht="23.25" customHeight="1">
      <c r="A34" s="96"/>
      <c r="B34" s="96"/>
      <c r="C34" s="96"/>
      <c r="D34" s="27"/>
      <c r="E34" s="96"/>
    </row>
    <row r="35" spans="1:5" s="28" customFormat="1" ht="23.25" customHeight="1">
      <c r="A35" s="185"/>
      <c r="B35" s="185"/>
      <c r="C35" s="185"/>
      <c r="D35" s="185"/>
      <c r="E35" s="185"/>
    </row>
    <row r="36" spans="1:5" s="28" customFormat="1" ht="23.25" customHeight="1">
      <c r="A36" s="96"/>
      <c r="B36" s="96"/>
      <c r="C36" s="96"/>
      <c r="D36" s="27"/>
      <c r="E36" s="96"/>
    </row>
    <row r="37" spans="1:5" s="28" customFormat="1" ht="23.25" customHeight="1">
      <c r="A37" s="96"/>
      <c r="B37" s="96"/>
      <c r="C37" s="96"/>
      <c r="D37" s="27"/>
      <c r="E37" s="96"/>
    </row>
    <row r="38" spans="1:5" s="28" customFormat="1" ht="23.25" customHeight="1">
      <c r="A38" s="96"/>
      <c r="B38" s="96"/>
      <c r="C38" s="96"/>
      <c r="D38" s="27"/>
      <c r="E38" s="96"/>
    </row>
    <row r="39" spans="1:5" s="28" customFormat="1" ht="23.25" customHeight="1">
      <c r="A39" s="96"/>
      <c r="B39" s="96"/>
      <c r="C39" s="96"/>
      <c r="D39" s="27"/>
      <c r="E39" s="96"/>
    </row>
    <row r="40" spans="1:5" s="28" customFormat="1" ht="23.25" customHeight="1">
      <c r="A40" s="96"/>
      <c r="B40" s="96"/>
      <c r="C40" s="96"/>
      <c r="D40" s="27"/>
      <c r="E40" s="96"/>
    </row>
    <row r="41" spans="1:5" s="28" customFormat="1" ht="23.25" customHeight="1">
      <c r="A41" s="96"/>
      <c r="B41" s="96"/>
      <c r="C41" s="96"/>
      <c r="D41" s="27"/>
      <c r="E41" s="96"/>
    </row>
  </sheetData>
  <mergeCells count="6">
    <mergeCell ref="A35:E35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:V41"/>
  <sheetViews>
    <sheetView topLeftCell="A9" workbookViewId="0">
      <selection activeCell="A2" sqref="A2:XFD3"/>
    </sheetView>
  </sheetViews>
  <sheetFormatPr defaultRowHeight="13.5"/>
  <cols>
    <col min="1" max="1" width="5.28515625" style="1" customWidth="1"/>
    <col min="2" max="2" width="40.140625" style="1" customWidth="1"/>
    <col min="3" max="3" width="15.28515625" style="1" customWidth="1"/>
    <col min="4" max="4" width="13.28515625" style="1" customWidth="1"/>
    <col min="5" max="5" width="15.140625" style="1" customWidth="1"/>
    <col min="6" max="6" width="12.5703125" style="2" customWidth="1"/>
    <col min="7" max="7" width="9.7109375" style="2" bestFit="1" customWidth="1"/>
    <col min="8" max="19" width="9.140625" style="2"/>
    <col min="20" max="16384" width="9.140625" style="1"/>
  </cols>
  <sheetData>
    <row r="1" spans="1:22">
      <c r="C1" s="172" t="s">
        <v>101</v>
      </c>
      <c r="D1" s="172"/>
      <c r="E1" s="172"/>
      <c r="T1" s="2"/>
    </row>
    <row r="2" spans="1:22" ht="13.5" customHeight="1">
      <c r="C2" s="173" t="s">
        <v>129</v>
      </c>
      <c r="D2" s="173"/>
      <c r="E2" s="173"/>
      <c r="T2" s="2"/>
      <c r="U2" s="2"/>
      <c r="V2" s="2"/>
    </row>
    <row r="3" spans="1:22">
      <c r="C3" s="174" t="s">
        <v>162</v>
      </c>
      <c r="D3" s="174"/>
      <c r="E3" s="174"/>
      <c r="T3" s="2"/>
      <c r="U3" s="2"/>
      <c r="V3" s="2"/>
    </row>
    <row r="5" spans="1:22" s="3" customFormat="1" ht="70.5" customHeight="1">
      <c r="A5" s="184" t="s">
        <v>136</v>
      </c>
      <c r="B5" s="184"/>
      <c r="C5" s="184"/>
      <c r="D5" s="184"/>
      <c r="E5" s="18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22" s="3" customFormat="1" ht="21.75" customHeight="1">
      <c r="A6" s="95"/>
      <c r="B6" s="95"/>
      <c r="C6" s="95"/>
      <c r="D6" s="95"/>
      <c r="E6" s="9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22" s="9" customFormat="1" ht="18.75" customHeight="1">
      <c r="A7" s="6"/>
      <c r="B7" s="98" t="s">
        <v>149</v>
      </c>
      <c r="C7" s="6"/>
      <c r="D7" s="6"/>
      <c r="E7" s="6"/>
      <c r="F7" s="8"/>
      <c r="G7" s="8"/>
      <c r="H7" s="8"/>
    </row>
    <row r="8" spans="1:22" s="9" customFormat="1" ht="23.25" customHeight="1">
      <c r="A8" s="6"/>
      <c r="B8" s="176" t="s">
        <v>109</v>
      </c>
      <c r="C8" s="176"/>
      <c r="D8" s="176"/>
      <c r="E8" s="176"/>
      <c r="F8" s="8"/>
      <c r="G8" s="8"/>
      <c r="H8" s="8"/>
    </row>
    <row r="9" spans="1:22" s="100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2"/>
      <c r="G9" s="12"/>
      <c r="H9" s="12"/>
      <c r="I9" s="12"/>
      <c r="J9" s="12"/>
    </row>
    <row r="10" spans="1:22" s="16" customFormat="1" ht="23.25" customHeight="1">
      <c r="A10" s="13">
        <v>1</v>
      </c>
      <c r="B10" s="13" t="s">
        <v>7</v>
      </c>
      <c r="C10" s="14">
        <v>1</v>
      </c>
      <c r="D10" s="15">
        <v>160000</v>
      </c>
      <c r="E10" s="15">
        <f t="shared" ref="E10:E26" si="0">D10*C10</f>
        <v>160000</v>
      </c>
      <c r="F10" s="17"/>
      <c r="G10" s="17"/>
      <c r="H10" s="17"/>
      <c r="I10" s="17"/>
      <c r="J10" s="17"/>
    </row>
    <row r="11" spans="1:22" s="16" customFormat="1" ht="35.25" customHeight="1">
      <c r="A11" s="13">
        <v>2</v>
      </c>
      <c r="B11" s="13" t="s">
        <v>8</v>
      </c>
      <c r="C11" s="14">
        <v>1</v>
      </c>
      <c r="D11" s="15">
        <v>88312</v>
      </c>
      <c r="E11" s="15">
        <f t="shared" si="0"/>
        <v>88312</v>
      </c>
      <c r="F11" s="17"/>
      <c r="G11" s="17"/>
      <c r="H11" s="17"/>
      <c r="I11" s="17"/>
      <c r="J11" s="17"/>
    </row>
    <row r="12" spans="1:22" s="16" customFormat="1" ht="23.25" customHeight="1">
      <c r="A12" s="13">
        <v>3</v>
      </c>
      <c r="B12" s="13" t="s">
        <v>15</v>
      </c>
      <c r="C12" s="64">
        <v>6.25</v>
      </c>
      <c r="D12" s="15">
        <v>88312</v>
      </c>
      <c r="E12" s="15">
        <f t="shared" si="0"/>
        <v>551950</v>
      </c>
      <c r="F12" s="17"/>
      <c r="G12" s="17"/>
      <c r="H12" s="116">
        <f>+C11+C13+C12</f>
        <v>8.5</v>
      </c>
      <c r="I12" s="17"/>
      <c r="J12" s="17"/>
    </row>
    <row r="13" spans="1:22" s="16" customFormat="1" ht="23.25" customHeight="1">
      <c r="A13" s="13">
        <v>4</v>
      </c>
      <c r="B13" s="13" t="s">
        <v>16</v>
      </c>
      <c r="C13" s="64">
        <v>1.25</v>
      </c>
      <c r="D13" s="15">
        <v>88312</v>
      </c>
      <c r="E13" s="15">
        <f t="shared" si="0"/>
        <v>110390</v>
      </c>
      <c r="F13" s="17"/>
      <c r="G13" s="17"/>
      <c r="H13" s="17"/>
      <c r="I13" s="17"/>
      <c r="J13" s="17"/>
    </row>
    <row r="14" spans="1:22" s="16" customFormat="1" ht="23.25" customHeight="1">
      <c r="A14" s="13">
        <v>5</v>
      </c>
      <c r="B14" s="13" t="s">
        <v>99</v>
      </c>
      <c r="C14" s="18">
        <v>0.5</v>
      </c>
      <c r="D14" s="15">
        <v>88312</v>
      </c>
      <c r="E14" s="15">
        <f t="shared" si="0"/>
        <v>44156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2" s="16" customFormat="1" ht="23.25" customHeight="1">
      <c r="A15" s="13">
        <v>6</v>
      </c>
      <c r="B15" s="13" t="s">
        <v>86</v>
      </c>
      <c r="C15" s="18">
        <v>0.5</v>
      </c>
      <c r="D15" s="15">
        <v>88312</v>
      </c>
      <c r="E15" s="15">
        <f t="shared" si="0"/>
        <v>44156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2" s="16" customFormat="1" ht="23.25" customHeight="1">
      <c r="A16" s="13">
        <v>7</v>
      </c>
      <c r="B16" s="13" t="s">
        <v>17</v>
      </c>
      <c r="C16" s="18">
        <v>5.5</v>
      </c>
      <c r="D16" s="15">
        <v>88312</v>
      </c>
      <c r="E16" s="15">
        <f t="shared" si="0"/>
        <v>485716</v>
      </c>
      <c r="F16" s="17"/>
      <c r="G16" s="17"/>
      <c r="H16" s="17"/>
      <c r="I16" s="17"/>
      <c r="J16" s="17"/>
    </row>
    <row r="17" spans="1:10" s="16" customFormat="1" ht="23.25" customHeight="1">
      <c r="A17" s="13">
        <v>8</v>
      </c>
      <c r="B17" s="13" t="s">
        <v>9</v>
      </c>
      <c r="C17" s="14">
        <v>1</v>
      </c>
      <c r="D17" s="15">
        <v>88312</v>
      </c>
      <c r="E17" s="15">
        <f t="shared" si="0"/>
        <v>88312</v>
      </c>
      <c r="F17" s="17"/>
      <c r="G17" s="17"/>
      <c r="H17" s="17"/>
      <c r="I17" s="17"/>
      <c r="J17" s="17"/>
    </row>
    <row r="18" spans="1:10" s="16" customFormat="1" ht="23.25" customHeight="1">
      <c r="A18" s="13">
        <v>9</v>
      </c>
      <c r="B18" s="13" t="s">
        <v>22</v>
      </c>
      <c r="C18" s="14">
        <v>1</v>
      </c>
      <c r="D18" s="15">
        <v>100000</v>
      </c>
      <c r="E18" s="15">
        <f t="shared" si="0"/>
        <v>100000</v>
      </c>
      <c r="F18" s="17"/>
      <c r="G18" s="17"/>
      <c r="H18" s="17"/>
      <c r="I18" s="17"/>
      <c r="J18" s="17"/>
    </row>
    <row r="19" spans="1:10" s="16" customFormat="1" ht="23.25" customHeight="1">
      <c r="A19" s="13">
        <v>10</v>
      </c>
      <c r="B19" s="13" t="s">
        <v>111</v>
      </c>
      <c r="C19" s="18">
        <v>0.5</v>
      </c>
      <c r="D19" s="15">
        <v>88312</v>
      </c>
      <c r="E19" s="15">
        <f t="shared" si="0"/>
        <v>44156</v>
      </c>
      <c r="F19" s="17"/>
      <c r="G19" s="110"/>
      <c r="H19" s="17"/>
      <c r="I19" s="17"/>
      <c r="J19" s="17"/>
    </row>
    <row r="20" spans="1:10" s="16" customFormat="1" ht="23.25" customHeight="1">
      <c r="A20" s="13">
        <v>11</v>
      </c>
      <c r="B20" s="13" t="s">
        <v>45</v>
      </c>
      <c r="C20" s="18">
        <v>0.5</v>
      </c>
      <c r="D20" s="15">
        <v>88312</v>
      </c>
      <c r="E20" s="15">
        <f t="shared" si="0"/>
        <v>44156</v>
      </c>
      <c r="F20" s="17"/>
      <c r="G20" s="17"/>
      <c r="H20" s="17"/>
      <c r="I20" s="17"/>
      <c r="J20" s="17"/>
    </row>
    <row r="21" spans="1:10" s="16" customFormat="1" ht="23.25" customHeight="1">
      <c r="A21" s="13">
        <v>12</v>
      </c>
      <c r="B21" s="13" t="s">
        <v>12</v>
      </c>
      <c r="C21" s="14">
        <v>1</v>
      </c>
      <c r="D21" s="15">
        <v>88312</v>
      </c>
      <c r="E21" s="15">
        <f t="shared" si="0"/>
        <v>88312</v>
      </c>
      <c r="F21" s="17"/>
      <c r="G21" s="17"/>
      <c r="H21" s="17"/>
      <c r="I21" s="17"/>
      <c r="J21" s="17"/>
    </row>
    <row r="22" spans="1:10" s="16" customFormat="1" ht="23.25" customHeight="1">
      <c r="A22" s="13">
        <v>13</v>
      </c>
      <c r="B22" s="13" t="s">
        <v>13</v>
      </c>
      <c r="C22" s="14">
        <v>1</v>
      </c>
      <c r="D22" s="15">
        <v>88312</v>
      </c>
      <c r="E22" s="15">
        <f t="shared" si="0"/>
        <v>88312</v>
      </c>
      <c r="F22" s="17"/>
      <c r="G22" s="17"/>
      <c r="H22" s="17"/>
      <c r="I22" s="17"/>
      <c r="J22" s="17"/>
    </row>
    <row r="23" spans="1:10" s="16" customFormat="1" ht="23.25" customHeight="1">
      <c r="A23" s="13">
        <v>14</v>
      </c>
      <c r="B23" s="13" t="s">
        <v>112</v>
      </c>
      <c r="C23" s="18">
        <v>0.5</v>
      </c>
      <c r="D23" s="15">
        <v>88312</v>
      </c>
      <c r="E23" s="15">
        <f t="shared" si="0"/>
        <v>44156</v>
      </c>
      <c r="F23" s="17"/>
      <c r="G23" s="17"/>
      <c r="H23" s="17"/>
      <c r="I23" s="17"/>
      <c r="J23" s="17"/>
    </row>
    <row r="24" spans="1:10" s="16" customFormat="1" ht="23.25" customHeight="1">
      <c r="A24" s="13">
        <v>15</v>
      </c>
      <c r="B24" s="13" t="s">
        <v>28</v>
      </c>
      <c r="C24" s="18">
        <v>0.5</v>
      </c>
      <c r="D24" s="15">
        <v>88312</v>
      </c>
      <c r="E24" s="15">
        <f t="shared" si="0"/>
        <v>44156</v>
      </c>
      <c r="F24" s="17"/>
      <c r="G24" s="17"/>
      <c r="H24" s="17"/>
      <c r="I24" s="17"/>
      <c r="J24" s="17"/>
    </row>
    <row r="25" spans="1:10" s="16" customFormat="1" ht="23.25" customHeight="1">
      <c r="A25" s="13">
        <v>16</v>
      </c>
      <c r="B25" s="13" t="s">
        <v>40</v>
      </c>
      <c r="C25" s="14">
        <v>3</v>
      </c>
      <c r="D25" s="15">
        <v>88312</v>
      </c>
      <c r="E25" s="15">
        <f t="shared" si="0"/>
        <v>264936</v>
      </c>
      <c r="F25" s="17"/>
      <c r="G25" s="17"/>
      <c r="H25" s="17"/>
      <c r="I25" s="17"/>
      <c r="J25" s="17"/>
    </row>
    <row r="26" spans="1:10" s="16" customFormat="1" ht="23.25" customHeight="1">
      <c r="A26" s="13">
        <v>17</v>
      </c>
      <c r="B26" s="13" t="s">
        <v>113</v>
      </c>
      <c r="C26" s="14">
        <v>1</v>
      </c>
      <c r="D26" s="15">
        <v>88312</v>
      </c>
      <c r="E26" s="15">
        <f t="shared" si="0"/>
        <v>88312</v>
      </c>
      <c r="F26" s="17"/>
      <c r="G26" s="17"/>
      <c r="H26" s="17"/>
      <c r="I26" s="17"/>
      <c r="J26" s="17"/>
    </row>
    <row r="27" spans="1:10" s="19" customFormat="1" ht="23.25" customHeight="1">
      <c r="B27" s="19" t="s">
        <v>18</v>
      </c>
      <c r="C27" s="21">
        <f>SUM(C10:C26)</f>
        <v>26</v>
      </c>
      <c r="D27" s="15"/>
      <c r="E27" s="22">
        <f>SUM(E10:E26)</f>
        <v>2379488</v>
      </c>
      <c r="F27" s="25"/>
      <c r="G27" s="25"/>
      <c r="H27" s="25"/>
      <c r="I27" s="25"/>
      <c r="J27" s="25"/>
    </row>
    <row r="28" spans="1:10" s="28" customFormat="1" ht="31.5" customHeight="1">
      <c r="A28" s="29"/>
      <c r="B28" s="30"/>
      <c r="C28" s="30"/>
      <c r="D28" s="30"/>
      <c r="E28" s="30"/>
    </row>
    <row r="29" spans="1:10" s="28" customFormat="1" ht="23.25" customHeight="1">
      <c r="A29" s="96"/>
      <c r="B29" s="30"/>
      <c r="C29" s="30"/>
      <c r="D29" s="30"/>
      <c r="E29" s="30"/>
    </row>
    <row r="30" spans="1:10" s="28" customFormat="1" ht="23.25" customHeight="1">
      <c r="A30" s="96"/>
      <c r="B30" s="30"/>
      <c r="C30" s="30"/>
      <c r="D30" s="30"/>
      <c r="E30" s="30"/>
    </row>
    <row r="31" spans="1:10" s="28" customFormat="1" ht="23.25" customHeight="1">
      <c r="A31" s="96"/>
      <c r="B31" s="96"/>
      <c r="C31" s="96"/>
      <c r="D31" s="27"/>
      <c r="E31" s="96"/>
    </row>
    <row r="32" spans="1:10" s="28" customFormat="1" ht="23.25" customHeight="1">
      <c r="A32" s="96"/>
      <c r="B32" s="96"/>
      <c r="C32" s="96"/>
      <c r="D32" s="27"/>
      <c r="E32" s="96"/>
    </row>
    <row r="33" spans="1:5" s="28" customFormat="1" ht="23.25" customHeight="1">
      <c r="A33" s="96"/>
      <c r="B33" s="96"/>
      <c r="C33" s="96"/>
      <c r="D33" s="27"/>
      <c r="E33" s="96"/>
    </row>
    <row r="34" spans="1:5" s="28" customFormat="1" ht="23.25" customHeight="1">
      <c r="A34" s="96"/>
      <c r="B34" s="96"/>
      <c r="C34" s="96"/>
      <c r="D34" s="27"/>
      <c r="E34" s="96"/>
    </row>
    <row r="35" spans="1:5" s="28" customFormat="1" ht="23.25" customHeight="1">
      <c r="A35" s="185"/>
      <c r="B35" s="185"/>
      <c r="C35" s="185"/>
      <c r="D35" s="185"/>
      <c r="E35" s="185"/>
    </row>
    <row r="36" spans="1:5" s="28" customFormat="1" ht="23.25" customHeight="1">
      <c r="A36" s="96"/>
      <c r="B36" s="96"/>
      <c r="C36" s="96"/>
      <c r="D36" s="27"/>
      <c r="E36" s="96"/>
    </row>
    <row r="37" spans="1:5" s="28" customFormat="1" ht="23.25" customHeight="1">
      <c r="A37" s="96"/>
      <c r="B37" s="96"/>
      <c r="C37" s="96"/>
      <c r="D37" s="27"/>
      <c r="E37" s="96"/>
    </row>
    <row r="38" spans="1:5" s="28" customFormat="1" ht="23.25" customHeight="1">
      <c r="A38" s="96"/>
      <c r="B38" s="96"/>
      <c r="C38" s="96"/>
      <c r="D38" s="27"/>
      <c r="E38" s="96"/>
    </row>
    <row r="39" spans="1:5" s="28" customFormat="1" ht="23.25" customHeight="1">
      <c r="A39" s="96"/>
      <c r="B39" s="96"/>
      <c r="C39" s="96"/>
      <c r="D39" s="27"/>
      <c r="E39" s="96"/>
    </row>
    <row r="40" spans="1:5" s="28" customFormat="1" ht="23.25" customHeight="1">
      <c r="A40" s="96"/>
      <c r="B40" s="96"/>
      <c r="C40" s="96"/>
      <c r="D40" s="27"/>
      <c r="E40" s="96"/>
    </row>
    <row r="41" spans="1:5" s="28" customFormat="1" ht="23.25" customHeight="1">
      <c r="A41" s="96"/>
      <c r="B41" s="96"/>
      <c r="C41" s="96"/>
      <c r="D41" s="27"/>
      <c r="E41" s="96"/>
    </row>
  </sheetData>
  <mergeCells count="6">
    <mergeCell ref="A35:E35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/>
  <dimension ref="A1:V40"/>
  <sheetViews>
    <sheetView topLeftCell="A19" workbookViewId="0">
      <selection activeCell="A2" sqref="A2:XFD3"/>
    </sheetView>
  </sheetViews>
  <sheetFormatPr defaultRowHeight="13.5"/>
  <cols>
    <col min="1" max="1" width="5.28515625" style="1" customWidth="1"/>
    <col min="2" max="2" width="44.28515625" style="1" customWidth="1"/>
    <col min="3" max="3" width="12.28515625" style="1" customWidth="1"/>
    <col min="4" max="4" width="12.7109375" style="1" customWidth="1"/>
    <col min="5" max="5" width="14.28515625" style="1" customWidth="1"/>
    <col min="6" max="6" width="12.5703125" style="2" bestFit="1" customWidth="1"/>
    <col min="7" max="18" width="9.140625" style="2"/>
    <col min="19" max="16384" width="9.140625" style="1"/>
  </cols>
  <sheetData>
    <row r="1" spans="1:22">
      <c r="C1" s="172" t="s">
        <v>19</v>
      </c>
      <c r="D1" s="172"/>
      <c r="E1" s="172"/>
      <c r="S1" s="2"/>
    </row>
    <row r="2" spans="1:22" ht="13.5" customHeight="1">
      <c r="C2" s="173" t="s">
        <v>129</v>
      </c>
      <c r="D2" s="173"/>
      <c r="E2" s="173"/>
      <c r="S2" s="2"/>
      <c r="T2" s="2"/>
      <c r="U2" s="2"/>
      <c r="V2" s="2"/>
    </row>
    <row r="3" spans="1:22">
      <c r="C3" s="174" t="s">
        <v>162</v>
      </c>
      <c r="D3" s="174"/>
      <c r="E3" s="174"/>
      <c r="S3" s="2"/>
      <c r="T3" s="2"/>
      <c r="U3" s="2"/>
      <c r="V3" s="2"/>
    </row>
    <row r="5" spans="1:22" s="3" customFormat="1" ht="70.5" customHeight="1">
      <c r="A5" s="184" t="s">
        <v>137</v>
      </c>
      <c r="B5" s="184"/>
      <c r="C5" s="184"/>
      <c r="D5" s="184"/>
      <c r="E5" s="18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2" s="3" customFormat="1" ht="21.75" customHeight="1">
      <c r="A6" s="5"/>
      <c r="B6" s="5"/>
      <c r="C6" s="5"/>
      <c r="D6" s="5"/>
      <c r="E6" s="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2" s="9" customFormat="1" ht="18.75" customHeight="1">
      <c r="A7" s="6"/>
      <c r="B7" s="98" t="s">
        <v>160</v>
      </c>
      <c r="C7" s="6"/>
      <c r="D7" s="6"/>
      <c r="E7" s="6"/>
      <c r="F7" s="8"/>
      <c r="G7" s="8"/>
      <c r="H7" s="8"/>
      <c r="I7" s="8"/>
      <c r="J7" s="8"/>
      <c r="K7" s="8"/>
      <c r="L7" s="8"/>
      <c r="M7" s="8"/>
    </row>
    <row r="8" spans="1:22" s="9" customFormat="1" ht="23.25" customHeight="1">
      <c r="A8" s="6"/>
      <c r="B8" s="176" t="s">
        <v>109</v>
      </c>
      <c r="C8" s="176"/>
      <c r="D8" s="176"/>
      <c r="E8" s="176"/>
      <c r="F8" s="8"/>
      <c r="G8" s="8"/>
      <c r="H8" s="8"/>
      <c r="I8" s="8"/>
      <c r="J8" s="8"/>
      <c r="K8" s="8"/>
      <c r="L8" s="8"/>
      <c r="M8" s="8"/>
    </row>
    <row r="9" spans="1:22" s="100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22" s="16" customFormat="1" ht="23.25" customHeight="1">
      <c r="A10" s="13">
        <v>1</v>
      </c>
      <c r="B10" s="13" t="s">
        <v>7</v>
      </c>
      <c r="C10" s="14">
        <v>1</v>
      </c>
      <c r="D10" s="15">
        <v>160000</v>
      </c>
      <c r="E10" s="15">
        <f t="shared" ref="E10:E26" si="0">D10*C10</f>
        <v>160000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22" s="16" customFormat="1" ht="35.25" customHeight="1">
      <c r="A11" s="13">
        <v>2</v>
      </c>
      <c r="B11" s="13" t="s">
        <v>8</v>
      </c>
      <c r="C11" s="14">
        <v>1</v>
      </c>
      <c r="D11" s="15">
        <v>88312</v>
      </c>
      <c r="E11" s="15">
        <f t="shared" si="0"/>
        <v>88312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22" s="16" customFormat="1" ht="23.25" customHeight="1">
      <c r="A12" s="13">
        <v>3</v>
      </c>
      <c r="B12" s="13" t="s">
        <v>15</v>
      </c>
      <c r="C12" s="64">
        <v>8.75</v>
      </c>
      <c r="D12" s="15">
        <v>88312</v>
      </c>
      <c r="E12" s="15">
        <f t="shared" si="0"/>
        <v>772730</v>
      </c>
      <c r="F12" s="17"/>
      <c r="G12" s="17"/>
      <c r="H12" s="116"/>
      <c r="I12" s="17"/>
      <c r="J12" s="17"/>
      <c r="K12" s="17"/>
      <c r="L12" s="17"/>
      <c r="M12" s="17"/>
      <c r="N12" s="17"/>
      <c r="O12" s="17"/>
    </row>
    <row r="13" spans="1:22" s="16" customFormat="1" ht="23.25" customHeight="1">
      <c r="A13" s="13">
        <v>4</v>
      </c>
      <c r="B13" s="13" t="s">
        <v>16</v>
      </c>
      <c r="C13" s="64">
        <v>1.75</v>
      </c>
      <c r="D13" s="15">
        <v>88312</v>
      </c>
      <c r="E13" s="15">
        <f t="shared" si="0"/>
        <v>154546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22" s="16" customFormat="1" ht="23.25" customHeight="1">
      <c r="A14" s="13">
        <v>5</v>
      </c>
      <c r="B14" s="13" t="s">
        <v>99</v>
      </c>
      <c r="C14" s="18">
        <v>0.5</v>
      </c>
      <c r="D14" s="15">
        <v>88312</v>
      </c>
      <c r="E14" s="15">
        <f t="shared" si="0"/>
        <v>44156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2" s="16" customFormat="1" ht="23.25" customHeight="1">
      <c r="A15" s="13">
        <v>6</v>
      </c>
      <c r="B15" s="13" t="s">
        <v>86</v>
      </c>
      <c r="C15" s="18">
        <v>0.5</v>
      </c>
      <c r="D15" s="15">
        <v>88312</v>
      </c>
      <c r="E15" s="15">
        <f t="shared" si="0"/>
        <v>44156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2" s="16" customFormat="1" ht="23.25" customHeight="1">
      <c r="A16" s="13">
        <v>7</v>
      </c>
      <c r="B16" s="13" t="s">
        <v>17</v>
      </c>
      <c r="C16" s="18">
        <v>7.7</v>
      </c>
      <c r="D16" s="15">
        <v>88312</v>
      </c>
      <c r="E16" s="15">
        <f t="shared" si="0"/>
        <v>680002.4</v>
      </c>
      <c r="F16" s="17"/>
      <c r="G16" s="110"/>
      <c r="H16" s="17"/>
      <c r="I16" s="17"/>
      <c r="J16" s="17"/>
      <c r="K16" s="17"/>
      <c r="L16" s="17"/>
      <c r="M16" s="17"/>
      <c r="N16" s="17"/>
      <c r="O16" s="17"/>
    </row>
    <row r="17" spans="1:15" s="16" customFormat="1" ht="23.25" customHeight="1">
      <c r="A17" s="13">
        <v>8</v>
      </c>
      <c r="B17" s="13" t="s">
        <v>9</v>
      </c>
      <c r="C17" s="14">
        <v>1</v>
      </c>
      <c r="D17" s="15">
        <v>88312</v>
      </c>
      <c r="E17" s="15">
        <f t="shared" si="0"/>
        <v>88312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s="16" customFormat="1" ht="23.25" customHeight="1">
      <c r="A18" s="13">
        <v>9</v>
      </c>
      <c r="B18" s="13" t="s">
        <v>22</v>
      </c>
      <c r="C18" s="14">
        <v>1</v>
      </c>
      <c r="D18" s="15">
        <v>100000</v>
      </c>
      <c r="E18" s="15">
        <f t="shared" si="0"/>
        <v>100000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s="16" customFormat="1" ht="23.25" customHeight="1">
      <c r="A19" s="13">
        <v>10</v>
      </c>
      <c r="B19" s="13" t="s">
        <v>111</v>
      </c>
      <c r="C19" s="18">
        <v>0.5</v>
      </c>
      <c r="D19" s="15">
        <v>88312</v>
      </c>
      <c r="E19" s="15">
        <f t="shared" si="0"/>
        <v>44156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s="16" customFormat="1" ht="23.25" customHeight="1">
      <c r="A20" s="13">
        <v>11</v>
      </c>
      <c r="B20" s="13" t="s">
        <v>45</v>
      </c>
      <c r="C20" s="18">
        <v>0.5</v>
      </c>
      <c r="D20" s="15">
        <v>88312</v>
      </c>
      <c r="E20" s="15">
        <f t="shared" si="0"/>
        <v>44156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s="16" customFormat="1" ht="23.25" customHeight="1">
      <c r="A21" s="13">
        <v>12</v>
      </c>
      <c r="B21" s="13" t="s">
        <v>12</v>
      </c>
      <c r="C21" s="14">
        <v>1</v>
      </c>
      <c r="D21" s="15">
        <v>88312</v>
      </c>
      <c r="E21" s="15">
        <f t="shared" si="0"/>
        <v>88312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s="16" customFormat="1" ht="23.25" customHeight="1">
      <c r="A22" s="13">
        <v>13</v>
      </c>
      <c r="B22" s="13" t="s">
        <v>13</v>
      </c>
      <c r="C22" s="14">
        <v>1</v>
      </c>
      <c r="D22" s="15">
        <v>88312</v>
      </c>
      <c r="E22" s="15">
        <f t="shared" si="0"/>
        <v>88312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s="16" customFormat="1" ht="23.25" customHeight="1">
      <c r="A23" s="13">
        <v>14</v>
      </c>
      <c r="B23" s="13" t="s">
        <v>112</v>
      </c>
      <c r="C23" s="18">
        <v>0.5</v>
      </c>
      <c r="D23" s="15">
        <v>88312</v>
      </c>
      <c r="E23" s="15">
        <f t="shared" si="0"/>
        <v>44156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s="16" customFormat="1" ht="23.25" customHeight="1">
      <c r="A24" s="13">
        <v>15</v>
      </c>
      <c r="B24" s="13" t="s">
        <v>28</v>
      </c>
      <c r="C24" s="18">
        <v>0.5</v>
      </c>
      <c r="D24" s="15">
        <v>88312</v>
      </c>
      <c r="E24" s="15">
        <f t="shared" si="0"/>
        <v>44156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s="16" customFormat="1" ht="23.25" customHeight="1">
      <c r="A25" s="13">
        <v>16</v>
      </c>
      <c r="B25" s="13" t="s">
        <v>40</v>
      </c>
      <c r="C25" s="14">
        <v>3</v>
      </c>
      <c r="D25" s="15">
        <v>88312</v>
      </c>
      <c r="E25" s="15">
        <f t="shared" si="0"/>
        <v>264936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s="16" customFormat="1" ht="23.25" customHeight="1">
      <c r="A26" s="13">
        <v>17</v>
      </c>
      <c r="B26" s="13" t="s">
        <v>113</v>
      </c>
      <c r="C26" s="14">
        <v>1</v>
      </c>
      <c r="D26" s="15">
        <v>88312</v>
      </c>
      <c r="E26" s="15">
        <f t="shared" si="0"/>
        <v>88312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s="19" customFormat="1" ht="23.25" customHeight="1">
      <c r="B27" s="19" t="s">
        <v>18</v>
      </c>
      <c r="C27" s="21">
        <f>SUM(C10:C26)</f>
        <v>31.2</v>
      </c>
      <c r="D27" s="15"/>
      <c r="E27" s="22">
        <f>SUM(E10:E26)</f>
        <v>2838710.4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s="28" customFormat="1" ht="23.25" customHeight="1">
      <c r="A28" s="26"/>
      <c r="B28" s="30"/>
      <c r="C28" s="30"/>
      <c r="D28" s="30"/>
      <c r="E28" s="30"/>
    </row>
    <row r="29" spans="1:15" s="28" customFormat="1" ht="23.25" customHeight="1">
      <c r="A29" s="26"/>
      <c r="B29" s="30"/>
      <c r="C29" s="30"/>
      <c r="D29" s="30"/>
      <c r="E29" s="30"/>
    </row>
    <row r="30" spans="1:15" s="28" customFormat="1" ht="23.25" customHeight="1">
      <c r="A30" s="26"/>
      <c r="B30" s="26"/>
      <c r="C30" s="26"/>
      <c r="D30" s="27"/>
      <c r="E30" s="26"/>
    </row>
    <row r="31" spans="1:15" s="28" customFormat="1" ht="23.25" customHeight="1">
      <c r="A31" s="26"/>
      <c r="B31" s="26"/>
      <c r="C31" s="26"/>
      <c r="D31" s="27"/>
      <c r="E31" s="26"/>
    </row>
    <row r="32" spans="1:15" s="28" customFormat="1" ht="23.25" customHeight="1">
      <c r="A32" s="26"/>
      <c r="B32" s="26"/>
      <c r="C32" s="26"/>
      <c r="D32" s="27"/>
      <c r="E32" s="26"/>
    </row>
    <row r="33" spans="1:5" s="28" customFormat="1" ht="23.25" customHeight="1">
      <c r="A33" s="26"/>
      <c r="B33" s="26"/>
      <c r="C33" s="26"/>
      <c r="D33" s="27"/>
      <c r="E33" s="26"/>
    </row>
    <row r="34" spans="1:5" s="28" customFormat="1" ht="23.25" customHeight="1">
      <c r="A34" s="185"/>
      <c r="B34" s="185"/>
      <c r="C34" s="185"/>
      <c r="D34" s="185"/>
      <c r="E34" s="185"/>
    </row>
    <row r="35" spans="1:5" s="28" customFormat="1" ht="23.25" customHeight="1">
      <c r="A35" s="26"/>
      <c r="B35" s="26"/>
      <c r="C35" s="26"/>
      <c r="D35" s="27"/>
      <c r="E35" s="26"/>
    </row>
    <row r="36" spans="1:5" s="28" customFormat="1" ht="23.25" customHeight="1">
      <c r="A36" s="26"/>
      <c r="B36" s="26"/>
      <c r="C36" s="26"/>
      <c r="D36" s="27"/>
      <c r="E36" s="26"/>
    </row>
    <row r="37" spans="1:5" s="28" customFormat="1" ht="23.25" customHeight="1">
      <c r="A37" s="26"/>
      <c r="B37" s="26"/>
      <c r="C37" s="26"/>
      <c r="D37" s="27"/>
      <c r="E37" s="26"/>
    </row>
    <row r="38" spans="1:5" s="28" customFormat="1" ht="23.25" customHeight="1">
      <c r="A38" s="26"/>
      <c r="B38" s="26"/>
      <c r="C38" s="26"/>
      <c r="D38" s="27"/>
      <c r="E38" s="26"/>
    </row>
    <row r="39" spans="1:5" s="28" customFormat="1" ht="23.25" customHeight="1">
      <c r="A39" s="26"/>
      <c r="B39" s="26"/>
      <c r="C39" s="26"/>
      <c r="D39" s="27"/>
      <c r="E39" s="26"/>
    </row>
    <row r="40" spans="1:5" s="28" customFormat="1" ht="23.25" customHeight="1">
      <c r="A40" s="26"/>
      <c r="B40" s="26"/>
      <c r="C40" s="26"/>
      <c r="D40" s="27"/>
      <c r="E40" s="26"/>
    </row>
  </sheetData>
  <mergeCells count="6">
    <mergeCell ref="A34:E34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/>
  <dimension ref="A1:V43"/>
  <sheetViews>
    <sheetView topLeftCell="A16" workbookViewId="0">
      <selection activeCell="A2" sqref="A2:XFD3"/>
    </sheetView>
  </sheetViews>
  <sheetFormatPr defaultRowHeight="13.5"/>
  <cols>
    <col min="1" max="1" width="5.28515625" style="1" customWidth="1"/>
    <col min="2" max="2" width="41.85546875" style="1" customWidth="1"/>
    <col min="3" max="3" width="12.28515625" style="1" customWidth="1"/>
    <col min="4" max="4" width="12.42578125" style="1" customWidth="1"/>
    <col min="5" max="5" width="14.140625" style="1" customWidth="1"/>
    <col min="6" max="6" width="11.5703125" style="2" customWidth="1"/>
    <col min="7" max="9" width="9.140625" style="2"/>
    <col min="10" max="10" width="11.28515625" style="2" bestFit="1" customWidth="1"/>
    <col min="11" max="21" width="9.140625" style="2"/>
    <col min="22" max="16384" width="9.140625" style="1"/>
  </cols>
  <sheetData>
    <row r="1" spans="1:22">
      <c r="C1" s="172" t="s">
        <v>0</v>
      </c>
      <c r="D1" s="172"/>
      <c r="E1" s="172"/>
      <c r="V1" s="2"/>
    </row>
    <row r="2" spans="1:22" ht="13.5" customHeight="1">
      <c r="C2" s="173" t="s">
        <v>129</v>
      </c>
      <c r="D2" s="173"/>
      <c r="E2" s="173"/>
      <c r="V2" s="2"/>
    </row>
    <row r="3" spans="1:22">
      <c r="C3" s="174" t="s">
        <v>162</v>
      </c>
      <c r="D3" s="174"/>
      <c r="E3" s="174"/>
      <c r="V3" s="2"/>
    </row>
    <row r="5" spans="1:22" s="3" customFormat="1" ht="70.5" customHeight="1">
      <c r="A5" s="184" t="s">
        <v>138</v>
      </c>
      <c r="B5" s="184"/>
      <c r="C5" s="184"/>
      <c r="D5" s="184"/>
      <c r="E5" s="18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2" s="3" customFormat="1" ht="21.75" customHeight="1">
      <c r="A6" s="101"/>
      <c r="B6" s="101"/>
      <c r="C6" s="101"/>
      <c r="D6" s="101"/>
      <c r="E6" s="101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2" s="9" customFormat="1" ht="18.75" customHeight="1">
      <c r="A7" s="6"/>
      <c r="B7" s="98" t="s">
        <v>148</v>
      </c>
      <c r="C7" s="6"/>
      <c r="D7" s="6"/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22" s="9" customFormat="1" ht="23.25" customHeight="1">
      <c r="A8" s="6"/>
      <c r="B8" s="176" t="s">
        <v>109</v>
      </c>
      <c r="C8" s="176"/>
      <c r="D8" s="176"/>
      <c r="E8" s="17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22" s="11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2" s="16" customFormat="1" ht="23.25" customHeight="1">
      <c r="A10" s="13">
        <v>1</v>
      </c>
      <c r="B10" s="13" t="s">
        <v>7</v>
      </c>
      <c r="C10" s="14">
        <v>1</v>
      </c>
      <c r="D10" s="15">
        <v>160000</v>
      </c>
      <c r="E10" s="15">
        <f t="shared" ref="E10:E26" si="0">D10*C10</f>
        <v>160000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2" s="16" customFormat="1" ht="35.25" customHeight="1">
      <c r="A11" s="13">
        <v>2</v>
      </c>
      <c r="B11" s="13" t="s">
        <v>8</v>
      </c>
      <c r="C11" s="14">
        <v>1</v>
      </c>
      <c r="D11" s="15">
        <v>88312</v>
      </c>
      <c r="E11" s="15">
        <f t="shared" si="0"/>
        <v>88312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2" s="16" customFormat="1" ht="23.25" customHeight="1">
      <c r="A12" s="13">
        <v>3</v>
      </c>
      <c r="B12" s="13" t="s">
        <v>15</v>
      </c>
      <c r="C12" s="18">
        <v>7.5</v>
      </c>
      <c r="D12" s="15">
        <v>88312</v>
      </c>
      <c r="E12" s="15">
        <f t="shared" si="0"/>
        <v>662340</v>
      </c>
      <c r="F12" s="17"/>
      <c r="G12" s="17"/>
      <c r="H12" s="116"/>
      <c r="I12" s="116"/>
      <c r="J12" s="17"/>
      <c r="K12" s="116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2" s="16" customFormat="1" ht="23.25" customHeight="1">
      <c r="A13" s="13">
        <v>4</v>
      </c>
      <c r="B13" s="13" t="s">
        <v>16</v>
      </c>
      <c r="C13" s="18">
        <v>1.5</v>
      </c>
      <c r="D13" s="15">
        <v>88312</v>
      </c>
      <c r="E13" s="15">
        <f t="shared" si="0"/>
        <v>132468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2" s="16" customFormat="1" ht="23.25" customHeight="1">
      <c r="A14" s="13">
        <v>5</v>
      </c>
      <c r="B14" s="13" t="s">
        <v>99</v>
      </c>
      <c r="C14" s="18">
        <v>0.5</v>
      </c>
      <c r="D14" s="15">
        <v>88312</v>
      </c>
      <c r="E14" s="15">
        <f t="shared" si="0"/>
        <v>44156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2" s="16" customFormat="1" ht="23.25" customHeight="1">
      <c r="A15" s="13">
        <v>6</v>
      </c>
      <c r="B15" s="13" t="s">
        <v>86</v>
      </c>
      <c r="C15" s="18">
        <v>0.5</v>
      </c>
      <c r="D15" s="15">
        <v>88312</v>
      </c>
      <c r="E15" s="15">
        <f t="shared" si="0"/>
        <v>44156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2" s="16" customFormat="1" ht="23.25" customHeight="1">
      <c r="A16" s="13">
        <v>7</v>
      </c>
      <c r="B16" s="13" t="s">
        <v>17</v>
      </c>
      <c r="C16" s="18">
        <v>6.6</v>
      </c>
      <c r="D16" s="15">
        <v>88312</v>
      </c>
      <c r="E16" s="15">
        <f t="shared" si="0"/>
        <v>582859.19999999995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s="16" customFormat="1" ht="23.25" customHeight="1">
      <c r="A17" s="13">
        <v>8</v>
      </c>
      <c r="B17" s="13" t="s">
        <v>9</v>
      </c>
      <c r="C17" s="14">
        <v>1</v>
      </c>
      <c r="D17" s="15">
        <v>88312</v>
      </c>
      <c r="E17" s="15">
        <f t="shared" si="0"/>
        <v>88312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s="16" customFormat="1" ht="23.25" customHeight="1">
      <c r="A18" s="13">
        <v>9</v>
      </c>
      <c r="B18" s="13" t="s">
        <v>22</v>
      </c>
      <c r="C18" s="14">
        <v>1</v>
      </c>
      <c r="D18" s="15">
        <v>100000</v>
      </c>
      <c r="E18" s="15">
        <f t="shared" si="0"/>
        <v>100000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s="16" customFormat="1" ht="23.25" customHeight="1">
      <c r="A19" s="13">
        <v>10</v>
      </c>
      <c r="B19" s="13" t="s">
        <v>111</v>
      </c>
      <c r="C19" s="18">
        <v>0.5</v>
      </c>
      <c r="D19" s="15">
        <v>88312</v>
      </c>
      <c r="E19" s="15">
        <f t="shared" si="0"/>
        <v>44156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s="16" customFormat="1" ht="23.25" customHeight="1">
      <c r="A20" s="13">
        <v>11</v>
      </c>
      <c r="B20" s="13" t="s">
        <v>45</v>
      </c>
      <c r="C20" s="18">
        <v>0.5</v>
      </c>
      <c r="D20" s="15">
        <v>88312</v>
      </c>
      <c r="E20" s="15">
        <f t="shared" si="0"/>
        <v>44156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s="16" customFormat="1" ht="23.25" customHeight="1">
      <c r="A21" s="13">
        <v>12</v>
      </c>
      <c r="B21" s="13" t="s">
        <v>12</v>
      </c>
      <c r="C21" s="14">
        <v>1</v>
      </c>
      <c r="D21" s="15">
        <v>88312</v>
      </c>
      <c r="E21" s="15">
        <f t="shared" si="0"/>
        <v>88312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s="16" customFormat="1" ht="23.25" customHeight="1">
      <c r="A22" s="13">
        <v>13</v>
      </c>
      <c r="B22" s="13" t="s">
        <v>13</v>
      </c>
      <c r="C22" s="14">
        <v>1</v>
      </c>
      <c r="D22" s="15">
        <v>88312</v>
      </c>
      <c r="E22" s="15">
        <f t="shared" si="0"/>
        <v>88312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s="16" customFormat="1" ht="23.25" customHeight="1">
      <c r="A23" s="13">
        <v>14</v>
      </c>
      <c r="B23" s="13" t="s">
        <v>112</v>
      </c>
      <c r="C23" s="18">
        <v>0.5</v>
      </c>
      <c r="D23" s="15">
        <v>88312</v>
      </c>
      <c r="E23" s="15">
        <f t="shared" si="0"/>
        <v>44156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s="16" customFormat="1" ht="23.25" customHeight="1">
      <c r="A24" s="13">
        <v>15</v>
      </c>
      <c r="B24" s="13" t="s">
        <v>28</v>
      </c>
      <c r="C24" s="18">
        <v>0.5</v>
      </c>
      <c r="D24" s="15">
        <v>88312</v>
      </c>
      <c r="E24" s="15">
        <f t="shared" si="0"/>
        <v>44156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s="16" customFormat="1" ht="23.25" customHeight="1">
      <c r="A25" s="13">
        <v>16</v>
      </c>
      <c r="B25" s="13" t="s">
        <v>14</v>
      </c>
      <c r="C25" s="14">
        <v>3</v>
      </c>
      <c r="D25" s="15">
        <v>88312</v>
      </c>
      <c r="E25" s="15">
        <f t="shared" si="0"/>
        <v>264936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s="16" customFormat="1" ht="23.25" customHeight="1">
      <c r="A26" s="13">
        <v>17</v>
      </c>
      <c r="B26" s="13" t="s">
        <v>113</v>
      </c>
      <c r="C26" s="14">
        <v>1</v>
      </c>
      <c r="D26" s="15">
        <v>88312</v>
      </c>
      <c r="E26" s="15">
        <f t="shared" si="0"/>
        <v>88312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s="19" customFormat="1" ht="23.25" customHeight="1">
      <c r="B27" s="19" t="s">
        <v>18</v>
      </c>
      <c r="C27" s="21">
        <f>SUM(C10:C26)</f>
        <v>28.6</v>
      </c>
      <c r="D27" s="15"/>
      <c r="E27" s="22">
        <f>SUM(E10:E26)</f>
        <v>2609099.2000000002</v>
      </c>
      <c r="F27" s="24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s="28" customFormat="1" ht="38.25" customHeight="1">
      <c r="A28" s="102"/>
      <c r="B28" s="102"/>
      <c r="C28" s="102"/>
      <c r="D28" s="102"/>
      <c r="E28" s="102"/>
    </row>
    <row r="29" spans="1:21" s="28" customFormat="1" ht="23.25" customHeight="1">
      <c r="A29" s="102"/>
      <c r="B29" s="185"/>
      <c r="C29" s="185"/>
      <c r="D29" s="185"/>
      <c r="E29" s="102"/>
    </row>
    <row r="30" spans="1:21" s="28" customFormat="1" ht="31.5" customHeight="1">
      <c r="A30" s="29"/>
      <c r="B30" s="30"/>
      <c r="C30" s="30"/>
      <c r="D30" s="30"/>
      <c r="E30" s="30"/>
    </row>
    <row r="31" spans="1:21" s="28" customFormat="1" ht="23.25" customHeight="1">
      <c r="A31" s="102"/>
      <c r="B31" s="30"/>
      <c r="C31" s="30"/>
      <c r="D31" s="30"/>
      <c r="E31" s="30"/>
    </row>
    <row r="32" spans="1:21" s="28" customFormat="1" ht="23.25" customHeight="1">
      <c r="A32" s="102"/>
      <c r="B32" s="30"/>
      <c r="C32" s="30"/>
      <c r="D32" s="30"/>
      <c r="E32" s="30"/>
    </row>
    <row r="33" spans="1:5" s="28" customFormat="1" ht="23.25" customHeight="1">
      <c r="A33" s="102"/>
      <c r="B33" s="102"/>
      <c r="C33" s="102"/>
      <c r="D33" s="102"/>
      <c r="E33" s="102"/>
    </row>
    <row r="34" spans="1:5" s="28" customFormat="1" ht="23.25" customHeight="1">
      <c r="A34" s="102"/>
      <c r="B34" s="102"/>
      <c r="C34" s="102"/>
      <c r="D34" s="102"/>
      <c r="E34" s="102"/>
    </row>
    <row r="35" spans="1:5" s="28" customFormat="1" ht="23.25" customHeight="1">
      <c r="A35" s="102"/>
      <c r="B35" s="102"/>
      <c r="C35" s="102"/>
      <c r="D35" s="102"/>
      <c r="E35" s="102"/>
    </row>
    <row r="36" spans="1:5" s="28" customFormat="1" ht="23.25" customHeight="1">
      <c r="A36" s="102"/>
      <c r="B36" s="102"/>
      <c r="C36" s="102"/>
      <c r="D36" s="102"/>
      <c r="E36" s="102"/>
    </row>
    <row r="37" spans="1:5" s="28" customFormat="1" ht="23.25" customHeight="1">
      <c r="A37" s="185"/>
      <c r="B37" s="185"/>
      <c r="C37" s="185"/>
      <c r="D37" s="185"/>
      <c r="E37" s="185"/>
    </row>
    <row r="38" spans="1:5" s="28" customFormat="1" ht="23.25" customHeight="1">
      <c r="A38" s="102"/>
      <c r="B38" s="102"/>
      <c r="C38" s="102"/>
      <c r="D38" s="102"/>
      <c r="E38" s="102"/>
    </row>
    <row r="39" spans="1:5" s="28" customFormat="1" ht="23.25" customHeight="1">
      <c r="A39" s="102"/>
      <c r="B39" s="102"/>
      <c r="C39" s="102"/>
      <c r="D39" s="102"/>
      <c r="E39" s="102"/>
    </row>
    <row r="40" spans="1:5" s="28" customFormat="1" ht="23.25" customHeight="1">
      <c r="A40" s="102"/>
      <c r="B40" s="102"/>
      <c r="C40" s="102"/>
      <c r="D40" s="102"/>
      <c r="E40" s="102"/>
    </row>
    <row r="41" spans="1:5" s="28" customFormat="1" ht="23.25" customHeight="1">
      <c r="A41" s="102"/>
      <c r="B41" s="102"/>
      <c r="C41" s="102"/>
      <c r="D41" s="102"/>
      <c r="E41" s="102"/>
    </row>
    <row r="42" spans="1:5" s="28" customFormat="1" ht="23.25" customHeight="1">
      <c r="A42" s="102"/>
      <c r="B42" s="102"/>
      <c r="C42" s="102"/>
      <c r="D42" s="102"/>
      <c r="E42" s="102"/>
    </row>
    <row r="43" spans="1:5" s="28" customFormat="1" ht="23.25" customHeight="1">
      <c r="A43" s="102"/>
      <c r="B43" s="102"/>
      <c r="C43" s="102"/>
      <c r="D43" s="102"/>
      <c r="E43" s="102"/>
    </row>
  </sheetData>
  <mergeCells count="7">
    <mergeCell ref="B29:D29"/>
    <mergeCell ref="A37:E37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1"/>
  <sheetViews>
    <sheetView workbookViewId="0">
      <selection activeCell="A2" sqref="A2:XFD3"/>
    </sheetView>
  </sheetViews>
  <sheetFormatPr defaultRowHeight="13.5"/>
  <cols>
    <col min="1" max="1" width="5.28515625" style="46" customWidth="1"/>
    <col min="2" max="2" width="41.7109375" style="46" customWidth="1"/>
    <col min="3" max="3" width="11.140625" style="46" customWidth="1"/>
    <col min="4" max="4" width="11.28515625" style="46" customWidth="1"/>
    <col min="5" max="5" width="16.140625" style="46" customWidth="1"/>
    <col min="6" max="6" width="12.85546875" style="46" customWidth="1"/>
    <col min="7" max="7" width="12.42578125" style="46" customWidth="1"/>
    <col min="8" max="8" width="11.5703125" style="46" customWidth="1"/>
    <col min="9" max="254" width="9.140625" style="46"/>
    <col min="255" max="255" width="5.28515625" style="46" customWidth="1"/>
    <col min="256" max="256" width="36.140625" style="46" customWidth="1"/>
    <col min="257" max="257" width="8.5703125" style="46" customWidth="1"/>
    <col min="258" max="258" width="12.85546875" style="46" customWidth="1"/>
    <col min="259" max="259" width="13.7109375" style="46" customWidth="1"/>
    <col min="260" max="260" width="12.42578125" style="46" customWidth="1"/>
    <col min="261" max="261" width="3.7109375" style="46" customWidth="1"/>
    <col min="262" max="262" width="12.85546875" style="46" customWidth="1"/>
    <col min="263" max="263" width="12.42578125" style="46" customWidth="1"/>
    <col min="264" max="510" width="9.140625" style="46"/>
    <col min="511" max="511" width="5.28515625" style="46" customWidth="1"/>
    <col min="512" max="512" width="36.140625" style="46" customWidth="1"/>
    <col min="513" max="513" width="8.5703125" style="46" customWidth="1"/>
    <col min="514" max="514" width="12.85546875" style="46" customWidth="1"/>
    <col min="515" max="515" width="13.7109375" style="46" customWidth="1"/>
    <col min="516" max="516" width="12.42578125" style="46" customWidth="1"/>
    <col min="517" max="517" width="3.7109375" style="46" customWidth="1"/>
    <col min="518" max="518" width="12.85546875" style="46" customWidth="1"/>
    <col min="519" max="519" width="12.42578125" style="46" customWidth="1"/>
    <col min="520" max="766" width="9.140625" style="46"/>
    <col min="767" max="767" width="5.28515625" style="46" customWidth="1"/>
    <col min="768" max="768" width="36.140625" style="46" customWidth="1"/>
    <col min="769" max="769" width="8.5703125" style="46" customWidth="1"/>
    <col min="770" max="770" width="12.85546875" style="46" customWidth="1"/>
    <col min="771" max="771" width="13.7109375" style="46" customWidth="1"/>
    <col min="772" max="772" width="12.42578125" style="46" customWidth="1"/>
    <col min="773" max="773" width="3.7109375" style="46" customWidth="1"/>
    <col min="774" max="774" width="12.85546875" style="46" customWidth="1"/>
    <col min="775" max="775" width="12.42578125" style="46" customWidth="1"/>
    <col min="776" max="1022" width="9.140625" style="46"/>
    <col min="1023" max="1023" width="5.28515625" style="46" customWidth="1"/>
    <col min="1024" max="1024" width="36.140625" style="46" customWidth="1"/>
    <col min="1025" max="1025" width="8.5703125" style="46" customWidth="1"/>
    <col min="1026" max="1026" width="12.85546875" style="46" customWidth="1"/>
    <col min="1027" max="1027" width="13.7109375" style="46" customWidth="1"/>
    <col min="1028" max="1028" width="12.42578125" style="46" customWidth="1"/>
    <col min="1029" max="1029" width="3.7109375" style="46" customWidth="1"/>
    <col min="1030" max="1030" width="12.85546875" style="46" customWidth="1"/>
    <col min="1031" max="1031" width="12.42578125" style="46" customWidth="1"/>
    <col min="1032" max="1278" width="9.140625" style="46"/>
    <col min="1279" max="1279" width="5.28515625" style="46" customWidth="1"/>
    <col min="1280" max="1280" width="36.140625" style="46" customWidth="1"/>
    <col min="1281" max="1281" width="8.5703125" style="46" customWidth="1"/>
    <col min="1282" max="1282" width="12.85546875" style="46" customWidth="1"/>
    <col min="1283" max="1283" width="13.7109375" style="46" customWidth="1"/>
    <col min="1284" max="1284" width="12.42578125" style="46" customWidth="1"/>
    <col min="1285" max="1285" width="3.7109375" style="46" customWidth="1"/>
    <col min="1286" max="1286" width="12.85546875" style="46" customWidth="1"/>
    <col min="1287" max="1287" width="12.42578125" style="46" customWidth="1"/>
    <col min="1288" max="1534" width="9.140625" style="46"/>
    <col min="1535" max="1535" width="5.28515625" style="46" customWidth="1"/>
    <col min="1536" max="1536" width="36.140625" style="46" customWidth="1"/>
    <col min="1537" max="1537" width="8.5703125" style="46" customWidth="1"/>
    <col min="1538" max="1538" width="12.85546875" style="46" customWidth="1"/>
    <col min="1539" max="1539" width="13.7109375" style="46" customWidth="1"/>
    <col min="1540" max="1540" width="12.42578125" style="46" customWidth="1"/>
    <col min="1541" max="1541" width="3.7109375" style="46" customWidth="1"/>
    <col min="1542" max="1542" width="12.85546875" style="46" customWidth="1"/>
    <col min="1543" max="1543" width="12.42578125" style="46" customWidth="1"/>
    <col min="1544" max="1790" width="9.140625" style="46"/>
    <col min="1791" max="1791" width="5.28515625" style="46" customWidth="1"/>
    <col min="1792" max="1792" width="36.140625" style="46" customWidth="1"/>
    <col min="1793" max="1793" width="8.5703125" style="46" customWidth="1"/>
    <col min="1794" max="1794" width="12.85546875" style="46" customWidth="1"/>
    <col min="1795" max="1795" width="13.7109375" style="46" customWidth="1"/>
    <col min="1796" max="1796" width="12.42578125" style="46" customWidth="1"/>
    <col min="1797" max="1797" width="3.7109375" style="46" customWidth="1"/>
    <col min="1798" max="1798" width="12.85546875" style="46" customWidth="1"/>
    <col min="1799" max="1799" width="12.42578125" style="46" customWidth="1"/>
    <col min="1800" max="2046" width="9.140625" style="46"/>
    <col min="2047" max="2047" width="5.28515625" style="46" customWidth="1"/>
    <col min="2048" max="2048" width="36.140625" style="46" customWidth="1"/>
    <col min="2049" max="2049" width="8.5703125" style="46" customWidth="1"/>
    <col min="2050" max="2050" width="12.85546875" style="46" customWidth="1"/>
    <col min="2051" max="2051" width="13.7109375" style="46" customWidth="1"/>
    <col min="2052" max="2052" width="12.42578125" style="46" customWidth="1"/>
    <col min="2053" max="2053" width="3.7109375" style="46" customWidth="1"/>
    <col min="2054" max="2054" width="12.85546875" style="46" customWidth="1"/>
    <col min="2055" max="2055" width="12.42578125" style="46" customWidth="1"/>
    <col min="2056" max="2302" width="9.140625" style="46"/>
    <col min="2303" max="2303" width="5.28515625" style="46" customWidth="1"/>
    <col min="2304" max="2304" width="36.140625" style="46" customWidth="1"/>
    <col min="2305" max="2305" width="8.5703125" style="46" customWidth="1"/>
    <col min="2306" max="2306" width="12.85546875" style="46" customWidth="1"/>
    <col min="2307" max="2307" width="13.7109375" style="46" customWidth="1"/>
    <col min="2308" max="2308" width="12.42578125" style="46" customWidth="1"/>
    <col min="2309" max="2309" width="3.7109375" style="46" customWidth="1"/>
    <col min="2310" max="2310" width="12.85546875" style="46" customWidth="1"/>
    <col min="2311" max="2311" width="12.42578125" style="46" customWidth="1"/>
    <col min="2312" max="2558" width="9.140625" style="46"/>
    <col min="2559" max="2559" width="5.28515625" style="46" customWidth="1"/>
    <col min="2560" max="2560" width="36.140625" style="46" customWidth="1"/>
    <col min="2561" max="2561" width="8.5703125" style="46" customWidth="1"/>
    <col min="2562" max="2562" width="12.85546875" style="46" customWidth="1"/>
    <col min="2563" max="2563" width="13.7109375" style="46" customWidth="1"/>
    <col min="2564" max="2564" width="12.42578125" style="46" customWidth="1"/>
    <col min="2565" max="2565" width="3.7109375" style="46" customWidth="1"/>
    <col min="2566" max="2566" width="12.85546875" style="46" customWidth="1"/>
    <col min="2567" max="2567" width="12.42578125" style="46" customWidth="1"/>
    <col min="2568" max="2814" width="9.140625" style="46"/>
    <col min="2815" max="2815" width="5.28515625" style="46" customWidth="1"/>
    <col min="2816" max="2816" width="36.140625" style="46" customWidth="1"/>
    <col min="2817" max="2817" width="8.5703125" style="46" customWidth="1"/>
    <col min="2818" max="2818" width="12.85546875" style="46" customWidth="1"/>
    <col min="2819" max="2819" width="13.7109375" style="46" customWidth="1"/>
    <col min="2820" max="2820" width="12.42578125" style="46" customWidth="1"/>
    <col min="2821" max="2821" width="3.7109375" style="46" customWidth="1"/>
    <col min="2822" max="2822" width="12.85546875" style="46" customWidth="1"/>
    <col min="2823" max="2823" width="12.42578125" style="46" customWidth="1"/>
    <col min="2824" max="3070" width="9.140625" style="46"/>
    <col min="3071" max="3071" width="5.28515625" style="46" customWidth="1"/>
    <col min="3072" max="3072" width="36.140625" style="46" customWidth="1"/>
    <col min="3073" max="3073" width="8.5703125" style="46" customWidth="1"/>
    <col min="3074" max="3074" width="12.85546875" style="46" customWidth="1"/>
    <col min="3075" max="3075" width="13.7109375" style="46" customWidth="1"/>
    <col min="3076" max="3076" width="12.42578125" style="46" customWidth="1"/>
    <col min="3077" max="3077" width="3.7109375" style="46" customWidth="1"/>
    <col min="3078" max="3078" width="12.85546875" style="46" customWidth="1"/>
    <col min="3079" max="3079" width="12.42578125" style="46" customWidth="1"/>
    <col min="3080" max="3326" width="9.140625" style="46"/>
    <col min="3327" max="3327" width="5.28515625" style="46" customWidth="1"/>
    <col min="3328" max="3328" width="36.140625" style="46" customWidth="1"/>
    <col min="3329" max="3329" width="8.5703125" style="46" customWidth="1"/>
    <col min="3330" max="3330" width="12.85546875" style="46" customWidth="1"/>
    <col min="3331" max="3331" width="13.7109375" style="46" customWidth="1"/>
    <col min="3332" max="3332" width="12.42578125" style="46" customWidth="1"/>
    <col min="3333" max="3333" width="3.7109375" style="46" customWidth="1"/>
    <col min="3334" max="3334" width="12.85546875" style="46" customWidth="1"/>
    <col min="3335" max="3335" width="12.42578125" style="46" customWidth="1"/>
    <col min="3336" max="3582" width="9.140625" style="46"/>
    <col min="3583" max="3583" width="5.28515625" style="46" customWidth="1"/>
    <col min="3584" max="3584" width="36.140625" style="46" customWidth="1"/>
    <col min="3585" max="3585" width="8.5703125" style="46" customWidth="1"/>
    <col min="3586" max="3586" width="12.85546875" style="46" customWidth="1"/>
    <col min="3587" max="3587" width="13.7109375" style="46" customWidth="1"/>
    <col min="3588" max="3588" width="12.42578125" style="46" customWidth="1"/>
    <col min="3589" max="3589" width="3.7109375" style="46" customWidth="1"/>
    <col min="3590" max="3590" width="12.85546875" style="46" customWidth="1"/>
    <col min="3591" max="3591" width="12.42578125" style="46" customWidth="1"/>
    <col min="3592" max="3838" width="9.140625" style="46"/>
    <col min="3839" max="3839" width="5.28515625" style="46" customWidth="1"/>
    <col min="3840" max="3840" width="36.140625" style="46" customWidth="1"/>
    <col min="3841" max="3841" width="8.5703125" style="46" customWidth="1"/>
    <col min="3842" max="3842" width="12.85546875" style="46" customWidth="1"/>
    <col min="3843" max="3843" width="13.7109375" style="46" customWidth="1"/>
    <col min="3844" max="3844" width="12.42578125" style="46" customWidth="1"/>
    <col min="3845" max="3845" width="3.7109375" style="46" customWidth="1"/>
    <col min="3846" max="3846" width="12.85546875" style="46" customWidth="1"/>
    <col min="3847" max="3847" width="12.42578125" style="46" customWidth="1"/>
    <col min="3848" max="4094" width="9.140625" style="46"/>
    <col min="4095" max="4095" width="5.28515625" style="46" customWidth="1"/>
    <col min="4096" max="4096" width="36.140625" style="46" customWidth="1"/>
    <col min="4097" max="4097" width="8.5703125" style="46" customWidth="1"/>
    <col min="4098" max="4098" width="12.85546875" style="46" customWidth="1"/>
    <col min="4099" max="4099" width="13.7109375" style="46" customWidth="1"/>
    <col min="4100" max="4100" width="12.42578125" style="46" customWidth="1"/>
    <col min="4101" max="4101" width="3.7109375" style="46" customWidth="1"/>
    <col min="4102" max="4102" width="12.85546875" style="46" customWidth="1"/>
    <col min="4103" max="4103" width="12.42578125" style="46" customWidth="1"/>
    <col min="4104" max="4350" width="9.140625" style="46"/>
    <col min="4351" max="4351" width="5.28515625" style="46" customWidth="1"/>
    <col min="4352" max="4352" width="36.140625" style="46" customWidth="1"/>
    <col min="4353" max="4353" width="8.5703125" style="46" customWidth="1"/>
    <col min="4354" max="4354" width="12.85546875" style="46" customWidth="1"/>
    <col min="4355" max="4355" width="13.7109375" style="46" customWidth="1"/>
    <col min="4356" max="4356" width="12.42578125" style="46" customWidth="1"/>
    <col min="4357" max="4357" width="3.7109375" style="46" customWidth="1"/>
    <col min="4358" max="4358" width="12.85546875" style="46" customWidth="1"/>
    <col min="4359" max="4359" width="12.42578125" style="46" customWidth="1"/>
    <col min="4360" max="4606" width="9.140625" style="46"/>
    <col min="4607" max="4607" width="5.28515625" style="46" customWidth="1"/>
    <col min="4608" max="4608" width="36.140625" style="46" customWidth="1"/>
    <col min="4609" max="4609" width="8.5703125" style="46" customWidth="1"/>
    <col min="4610" max="4610" width="12.85546875" style="46" customWidth="1"/>
    <col min="4611" max="4611" width="13.7109375" style="46" customWidth="1"/>
    <col min="4612" max="4612" width="12.42578125" style="46" customWidth="1"/>
    <col min="4613" max="4613" width="3.7109375" style="46" customWidth="1"/>
    <col min="4614" max="4614" width="12.85546875" style="46" customWidth="1"/>
    <col min="4615" max="4615" width="12.42578125" style="46" customWidth="1"/>
    <col min="4616" max="4862" width="9.140625" style="46"/>
    <col min="4863" max="4863" width="5.28515625" style="46" customWidth="1"/>
    <col min="4864" max="4864" width="36.140625" style="46" customWidth="1"/>
    <col min="4865" max="4865" width="8.5703125" style="46" customWidth="1"/>
    <col min="4866" max="4866" width="12.85546875" style="46" customWidth="1"/>
    <col min="4867" max="4867" width="13.7109375" style="46" customWidth="1"/>
    <col min="4868" max="4868" width="12.42578125" style="46" customWidth="1"/>
    <col min="4869" max="4869" width="3.7109375" style="46" customWidth="1"/>
    <col min="4870" max="4870" width="12.85546875" style="46" customWidth="1"/>
    <col min="4871" max="4871" width="12.42578125" style="46" customWidth="1"/>
    <col min="4872" max="5118" width="9.140625" style="46"/>
    <col min="5119" max="5119" width="5.28515625" style="46" customWidth="1"/>
    <col min="5120" max="5120" width="36.140625" style="46" customWidth="1"/>
    <col min="5121" max="5121" width="8.5703125" style="46" customWidth="1"/>
    <col min="5122" max="5122" width="12.85546875" style="46" customWidth="1"/>
    <col min="5123" max="5123" width="13.7109375" style="46" customWidth="1"/>
    <col min="5124" max="5124" width="12.42578125" style="46" customWidth="1"/>
    <col min="5125" max="5125" width="3.7109375" style="46" customWidth="1"/>
    <col min="5126" max="5126" width="12.85546875" style="46" customWidth="1"/>
    <col min="5127" max="5127" width="12.42578125" style="46" customWidth="1"/>
    <col min="5128" max="5374" width="9.140625" style="46"/>
    <col min="5375" max="5375" width="5.28515625" style="46" customWidth="1"/>
    <col min="5376" max="5376" width="36.140625" style="46" customWidth="1"/>
    <col min="5377" max="5377" width="8.5703125" style="46" customWidth="1"/>
    <col min="5378" max="5378" width="12.85546875" style="46" customWidth="1"/>
    <col min="5379" max="5379" width="13.7109375" style="46" customWidth="1"/>
    <col min="5380" max="5380" width="12.42578125" style="46" customWidth="1"/>
    <col min="5381" max="5381" width="3.7109375" style="46" customWidth="1"/>
    <col min="5382" max="5382" width="12.85546875" style="46" customWidth="1"/>
    <col min="5383" max="5383" width="12.42578125" style="46" customWidth="1"/>
    <col min="5384" max="5630" width="9.140625" style="46"/>
    <col min="5631" max="5631" width="5.28515625" style="46" customWidth="1"/>
    <col min="5632" max="5632" width="36.140625" style="46" customWidth="1"/>
    <col min="5633" max="5633" width="8.5703125" style="46" customWidth="1"/>
    <col min="5634" max="5634" width="12.85546875" style="46" customWidth="1"/>
    <col min="5635" max="5635" width="13.7109375" style="46" customWidth="1"/>
    <col min="5636" max="5636" width="12.42578125" style="46" customWidth="1"/>
    <col min="5637" max="5637" width="3.7109375" style="46" customWidth="1"/>
    <col min="5638" max="5638" width="12.85546875" style="46" customWidth="1"/>
    <col min="5639" max="5639" width="12.42578125" style="46" customWidth="1"/>
    <col min="5640" max="5886" width="9.140625" style="46"/>
    <col min="5887" max="5887" width="5.28515625" style="46" customWidth="1"/>
    <col min="5888" max="5888" width="36.140625" style="46" customWidth="1"/>
    <col min="5889" max="5889" width="8.5703125" style="46" customWidth="1"/>
    <col min="5890" max="5890" width="12.85546875" style="46" customWidth="1"/>
    <col min="5891" max="5891" width="13.7109375" style="46" customWidth="1"/>
    <col min="5892" max="5892" width="12.42578125" style="46" customWidth="1"/>
    <col min="5893" max="5893" width="3.7109375" style="46" customWidth="1"/>
    <col min="5894" max="5894" width="12.85546875" style="46" customWidth="1"/>
    <col min="5895" max="5895" width="12.42578125" style="46" customWidth="1"/>
    <col min="5896" max="6142" width="9.140625" style="46"/>
    <col min="6143" max="6143" width="5.28515625" style="46" customWidth="1"/>
    <col min="6144" max="6144" width="36.140625" style="46" customWidth="1"/>
    <col min="6145" max="6145" width="8.5703125" style="46" customWidth="1"/>
    <col min="6146" max="6146" width="12.85546875" style="46" customWidth="1"/>
    <col min="6147" max="6147" width="13.7109375" style="46" customWidth="1"/>
    <col min="6148" max="6148" width="12.42578125" style="46" customWidth="1"/>
    <col min="6149" max="6149" width="3.7109375" style="46" customWidth="1"/>
    <col min="6150" max="6150" width="12.85546875" style="46" customWidth="1"/>
    <col min="6151" max="6151" width="12.42578125" style="46" customWidth="1"/>
    <col min="6152" max="6398" width="9.140625" style="46"/>
    <col min="6399" max="6399" width="5.28515625" style="46" customWidth="1"/>
    <col min="6400" max="6400" width="36.140625" style="46" customWidth="1"/>
    <col min="6401" max="6401" width="8.5703125" style="46" customWidth="1"/>
    <col min="6402" max="6402" width="12.85546875" style="46" customWidth="1"/>
    <col min="6403" max="6403" width="13.7109375" style="46" customWidth="1"/>
    <col min="6404" max="6404" width="12.42578125" style="46" customWidth="1"/>
    <col min="6405" max="6405" width="3.7109375" style="46" customWidth="1"/>
    <col min="6406" max="6406" width="12.85546875" style="46" customWidth="1"/>
    <col min="6407" max="6407" width="12.42578125" style="46" customWidth="1"/>
    <col min="6408" max="6654" width="9.140625" style="46"/>
    <col min="6655" max="6655" width="5.28515625" style="46" customWidth="1"/>
    <col min="6656" max="6656" width="36.140625" style="46" customWidth="1"/>
    <col min="6657" max="6657" width="8.5703125" style="46" customWidth="1"/>
    <col min="6658" max="6658" width="12.85546875" style="46" customWidth="1"/>
    <col min="6659" max="6659" width="13.7109375" style="46" customWidth="1"/>
    <col min="6660" max="6660" width="12.42578125" style="46" customWidth="1"/>
    <col min="6661" max="6661" width="3.7109375" style="46" customWidth="1"/>
    <col min="6662" max="6662" width="12.85546875" style="46" customWidth="1"/>
    <col min="6663" max="6663" width="12.42578125" style="46" customWidth="1"/>
    <col min="6664" max="6910" width="9.140625" style="46"/>
    <col min="6911" max="6911" width="5.28515625" style="46" customWidth="1"/>
    <col min="6912" max="6912" width="36.140625" style="46" customWidth="1"/>
    <col min="6913" max="6913" width="8.5703125" style="46" customWidth="1"/>
    <col min="6914" max="6914" width="12.85546875" style="46" customWidth="1"/>
    <col min="6915" max="6915" width="13.7109375" style="46" customWidth="1"/>
    <col min="6916" max="6916" width="12.42578125" style="46" customWidth="1"/>
    <col min="6917" max="6917" width="3.7109375" style="46" customWidth="1"/>
    <col min="6918" max="6918" width="12.85546875" style="46" customWidth="1"/>
    <col min="6919" max="6919" width="12.42578125" style="46" customWidth="1"/>
    <col min="6920" max="7166" width="9.140625" style="46"/>
    <col min="7167" max="7167" width="5.28515625" style="46" customWidth="1"/>
    <col min="7168" max="7168" width="36.140625" style="46" customWidth="1"/>
    <col min="7169" max="7169" width="8.5703125" style="46" customWidth="1"/>
    <col min="7170" max="7170" width="12.85546875" style="46" customWidth="1"/>
    <col min="7171" max="7171" width="13.7109375" style="46" customWidth="1"/>
    <col min="7172" max="7172" width="12.42578125" style="46" customWidth="1"/>
    <col min="7173" max="7173" width="3.7109375" style="46" customWidth="1"/>
    <col min="7174" max="7174" width="12.85546875" style="46" customWidth="1"/>
    <col min="7175" max="7175" width="12.42578125" style="46" customWidth="1"/>
    <col min="7176" max="7422" width="9.140625" style="46"/>
    <col min="7423" max="7423" width="5.28515625" style="46" customWidth="1"/>
    <col min="7424" max="7424" width="36.140625" style="46" customWidth="1"/>
    <col min="7425" max="7425" width="8.5703125" style="46" customWidth="1"/>
    <col min="7426" max="7426" width="12.85546875" style="46" customWidth="1"/>
    <col min="7427" max="7427" width="13.7109375" style="46" customWidth="1"/>
    <col min="7428" max="7428" width="12.42578125" style="46" customWidth="1"/>
    <col min="7429" max="7429" width="3.7109375" style="46" customWidth="1"/>
    <col min="7430" max="7430" width="12.85546875" style="46" customWidth="1"/>
    <col min="7431" max="7431" width="12.42578125" style="46" customWidth="1"/>
    <col min="7432" max="7678" width="9.140625" style="46"/>
    <col min="7679" max="7679" width="5.28515625" style="46" customWidth="1"/>
    <col min="7680" max="7680" width="36.140625" style="46" customWidth="1"/>
    <col min="7681" max="7681" width="8.5703125" style="46" customWidth="1"/>
    <col min="7682" max="7682" width="12.85546875" style="46" customWidth="1"/>
    <col min="7683" max="7683" width="13.7109375" style="46" customWidth="1"/>
    <col min="7684" max="7684" width="12.42578125" style="46" customWidth="1"/>
    <col min="7685" max="7685" width="3.7109375" style="46" customWidth="1"/>
    <col min="7686" max="7686" width="12.85546875" style="46" customWidth="1"/>
    <col min="7687" max="7687" width="12.42578125" style="46" customWidth="1"/>
    <col min="7688" max="7934" width="9.140625" style="46"/>
    <col min="7935" max="7935" width="5.28515625" style="46" customWidth="1"/>
    <col min="7936" max="7936" width="36.140625" style="46" customWidth="1"/>
    <col min="7937" max="7937" width="8.5703125" style="46" customWidth="1"/>
    <col min="7938" max="7938" width="12.85546875" style="46" customWidth="1"/>
    <col min="7939" max="7939" width="13.7109375" style="46" customWidth="1"/>
    <col min="7940" max="7940" width="12.42578125" style="46" customWidth="1"/>
    <col min="7941" max="7941" width="3.7109375" style="46" customWidth="1"/>
    <col min="7942" max="7942" width="12.85546875" style="46" customWidth="1"/>
    <col min="7943" max="7943" width="12.42578125" style="46" customWidth="1"/>
    <col min="7944" max="8190" width="9.140625" style="46"/>
    <col min="8191" max="8191" width="5.28515625" style="46" customWidth="1"/>
    <col min="8192" max="8192" width="36.140625" style="46" customWidth="1"/>
    <col min="8193" max="8193" width="8.5703125" style="46" customWidth="1"/>
    <col min="8194" max="8194" width="12.85546875" style="46" customWidth="1"/>
    <col min="8195" max="8195" width="13.7109375" style="46" customWidth="1"/>
    <col min="8196" max="8196" width="12.42578125" style="46" customWidth="1"/>
    <col min="8197" max="8197" width="3.7109375" style="46" customWidth="1"/>
    <col min="8198" max="8198" width="12.85546875" style="46" customWidth="1"/>
    <col min="8199" max="8199" width="12.42578125" style="46" customWidth="1"/>
    <col min="8200" max="8446" width="9.140625" style="46"/>
    <col min="8447" max="8447" width="5.28515625" style="46" customWidth="1"/>
    <col min="8448" max="8448" width="36.140625" style="46" customWidth="1"/>
    <col min="8449" max="8449" width="8.5703125" style="46" customWidth="1"/>
    <col min="8450" max="8450" width="12.85546875" style="46" customWidth="1"/>
    <col min="8451" max="8451" width="13.7109375" style="46" customWidth="1"/>
    <col min="8452" max="8452" width="12.42578125" style="46" customWidth="1"/>
    <col min="8453" max="8453" width="3.7109375" style="46" customWidth="1"/>
    <col min="8454" max="8454" width="12.85546875" style="46" customWidth="1"/>
    <col min="8455" max="8455" width="12.42578125" style="46" customWidth="1"/>
    <col min="8456" max="8702" width="9.140625" style="46"/>
    <col min="8703" max="8703" width="5.28515625" style="46" customWidth="1"/>
    <col min="8704" max="8704" width="36.140625" style="46" customWidth="1"/>
    <col min="8705" max="8705" width="8.5703125" style="46" customWidth="1"/>
    <col min="8706" max="8706" width="12.85546875" style="46" customWidth="1"/>
    <col min="8707" max="8707" width="13.7109375" style="46" customWidth="1"/>
    <col min="8708" max="8708" width="12.42578125" style="46" customWidth="1"/>
    <col min="8709" max="8709" width="3.7109375" style="46" customWidth="1"/>
    <col min="8710" max="8710" width="12.85546875" style="46" customWidth="1"/>
    <col min="8711" max="8711" width="12.42578125" style="46" customWidth="1"/>
    <col min="8712" max="8958" width="9.140625" style="46"/>
    <col min="8959" max="8959" width="5.28515625" style="46" customWidth="1"/>
    <col min="8960" max="8960" width="36.140625" style="46" customWidth="1"/>
    <col min="8961" max="8961" width="8.5703125" style="46" customWidth="1"/>
    <col min="8962" max="8962" width="12.85546875" style="46" customWidth="1"/>
    <col min="8963" max="8963" width="13.7109375" style="46" customWidth="1"/>
    <col min="8964" max="8964" width="12.42578125" style="46" customWidth="1"/>
    <col min="8965" max="8965" width="3.7109375" style="46" customWidth="1"/>
    <col min="8966" max="8966" width="12.85546875" style="46" customWidth="1"/>
    <col min="8967" max="8967" width="12.42578125" style="46" customWidth="1"/>
    <col min="8968" max="9214" width="9.140625" style="46"/>
    <col min="9215" max="9215" width="5.28515625" style="46" customWidth="1"/>
    <col min="9216" max="9216" width="36.140625" style="46" customWidth="1"/>
    <col min="9217" max="9217" width="8.5703125" style="46" customWidth="1"/>
    <col min="9218" max="9218" width="12.85546875" style="46" customWidth="1"/>
    <col min="9219" max="9219" width="13.7109375" style="46" customWidth="1"/>
    <col min="9220" max="9220" width="12.42578125" style="46" customWidth="1"/>
    <col min="9221" max="9221" width="3.7109375" style="46" customWidth="1"/>
    <col min="9222" max="9222" width="12.85546875" style="46" customWidth="1"/>
    <col min="9223" max="9223" width="12.42578125" style="46" customWidth="1"/>
    <col min="9224" max="9470" width="9.140625" style="46"/>
    <col min="9471" max="9471" width="5.28515625" style="46" customWidth="1"/>
    <col min="9472" max="9472" width="36.140625" style="46" customWidth="1"/>
    <col min="9473" max="9473" width="8.5703125" style="46" customWidth="1"/>
    <col min="9474" max="9474" width="12.85546875" style="46" customWidth="1"/>
    <col min="9475" max="9475" width="13.7109375" style="46" customWidth="1"/>
    <col min="9476" max="9476" width="12.42578125" style="46" customWidth="1"/>
    <col min="9477" max="9477" width="3.7109375" style="46" customWidth="1"/>
    <col min="9478" max="9478" width="12.85546875" style="46" customWidth="1"/>
    <col min="9479" max="9479" width="12.42578125" style="46" customWidth="1"/>
    <col min="9480" max="9726" width="9.140625" style="46"/>
    <col min="9727" max="9727" width="5.28515625" style="46" customWidth="1"/>
    <col min="9728" max="9728" width="36.140625" style="46" customWidth="1"/>
    <col min="9729" max="9729" width="8.5703125" style="46" customWidth="1"/>
    <col min="9730" max="9730" width="12.85546875" style="46" customWidth="1"/>
    <col min="9731" max="9731" width="13.7109375" style="46" customWidth="1"/>
    <col min="9732" max="9732" width="12.42578125" style="46" customWidth="1"/>
    <col min="9733" max="9733" width="3.7109375" style="46" customWidth="1"/>
    <col min="9734" max="9734" width="12.85546875" style="46" customWidth="1"/>
    <col min="9735" max="9735" width="12.42578125" style="46" customWidth="1"/>
    <col min="9736" max="9982" width="9.140625" style="46"/>
    <col min="9983" max="9983" width="5.28515625" style="46" customWidth="1"/>
    <col min="9984" max="9984" width="36.140625" style="46" customWidth="1"/>
    <col min="9985" max="9985" width="8.5703125" style="46" customWidth="1"/>
    <col min="9986" max="9986" width="12.85546875" style="46" customWidth="1"/>
    <col min="9987" max="9987" width="13.7109375" style="46" customWidth="1"/>
    <col min="9988" max="9988" width="12.42578125" style="46" customWidth="1"/>
    <col min="9989" max="9989" width="3.7109375" style="46" customWidth="1"/>
    <col min="9990" max="9990" width="12.85546875" style="46" customWidth="1"/>
    <col min="9991" max="9991" width="12.42578125" style="46" customWidth="1"/>
    <col min="9992" max="10238" width="9.140625" style="46"/>
    <col min="10239" max="10239" width="5.28515625" style="46" customWidth="1"/>
    <col min="10240" max="10240" width="36.140625" style="46" customWidth="1"/>
    <col min="10241" max="10241" width="8.5703125" style="46" customWidth="1"/>
    <col min="10242" max="10242" width="12.85546875" style="46" customWidth="1"/>
    <col min="10243" max="10243" width="13.7109375" style="46" customWidth="1"/>
    <col min="10244" max="10244" width="12.42578125" style="46" customWidth="1"/>
    <col min="10245" max="10245" width="3.7109375" style="46" customWidth="1"/>
    <col min="10246" max="10246" width="12.85546875" style="46" customWidth="1"/>
    <col min="10247" max="10247" width="12.42578125" style="46" customWidth="1"/>
    <col min="10248" max="10494" width="9.140625" style="46"/>
    <col min="10495" max="10495" width="5.28515625" style="46" customWidth="1"/>
    <col min="10496" max="10496" width="36.140625" style="46" customWidth="1"/>
    <col min="10497" max="10497" width="8.5703125" style="46" customWidth="1"/>
    <col min="10498" max="10498" width="12.85546875" style="46" customWidth="1"/>
    <col min="10499" max="10499" width="13.7109375" style="46" customWidth="1"/>
    <col min="10500" max="10500" width="12.42578125" style="46" customWidth="1"/>
    <col min="10501" max="10501" width="3.7109375" style="46" customWidth="1"/>
    <col min="10502" max="10502" width="12.85546875" style="46" customWidth="1"/>
    <col min="10503" max="10503" width="12.42578125" style="46" customWidth="1"/>
    <col min="10504" max="10750" width="9.140625" style="46"/>
    <col min="10751" max="10751" width="5.28515625" style="46" customWidth="1"/>
    <col min="10752" max="10752" width="36.140625" style="46" customWidth="1"/>
    <col min="10753" max="10753" width="8.5703125" style="46" customWidth="1"/>
    <col min="10754" max="10754" width="12.85546875" style="46" customWidth="1"/>
    <col min="10755" max="10755" width="13.7109375" style="46" customWidth="1"/>
    <col min="10756" max="10756" width="12.42578125" style="46" customWidth="1"/>
    <col min="10757" max="10757" width="3.7109375" style="46" customWidth="1"/>
    <col min="10758" max="10758" width="12.85546875" style="46" customWidth="1"/>
    <col min="10759" max="10759" width="12.42578125" style="46" customWidth="1"/>
    <col min="10760" max="11006" width="9.140625" style="46"/>
    <col min="11007" max="11007" width="5.28515625" style="46" customWidth="1"/>
    <col min="11008" max="11008" width="36.140625" style="46" customWidth="1"/>
    <col min="11009" max="11009" width="8.5703125" style="46" customWidth="1"/>
    <col min="11010" max="11010" width="12.85546875" style="46" customWidth="1"/>
    <col min="11011" max="11011" width="13.7109375" style="46" customWidth="1"/>
    <col min="11012" max="11012" width="12.42578125" style="46" customWidth="1"/>
    <col min="11013" max="11013" width="3.7109375" style="46" customWidth="1"/>
    <col min="11014" max="11014" width="12.85546875" style="46" customWidth="1"/>
    <col min="11015" max="11015" width="12.42578125" style="46" customWidth="1"/>
    <col min="11016" max="11262" width="9.140625" style="46"/>
    <col min="11263" max="11263" width="5.28515625" style="46" customWidth="1"/>
    <col min="11264" max="11264" width="36.140625" style="46" customWidth="1"/>
    <col min="11265" max="11265" width="8.5703125" style="46" customWidth="1"/>
    <col min="11266" max="11266" width="12.85546875" style="46" customWidth="1"/>
    <col min="11267" max="11267" width="13.7109375" style="46" customWidth="1"/>
    <col min="11268" max="11268" width="12.42578125" style="46" customWidth="1"/>
    <col min="11269" max="11269" width="3.7109375" style="46" customWidth="1"/>
    <col min="11270" max="11270" width="12.85546875" style="46" customWidth="1"/>
    <col min="11271" max="11271" width="12.42578125" style="46" customWidth="1"/>
    <col min="11272" max="11518" width="9.140625" style="46"/>
    <col min="11519" max="11519" width="5.28515625" style="46" customWidth="1"/>
    <col min="11520" max="11520" width="36.140625" style="46" customWidth="1"/>
    <col min="11521" max="11521" width="8.5703125" style="46" customWidth="1"/>
    <col min="11522" max="11522" width="12.85546875" style="46" customWidth="1"/>
    <col min="11523" max="11523" width="13.7109375" style="46" customWidth="1"/>
    <col min="11524" max="11524" width="12.42578125" style="46" customWidth="1"/>
    <col min="11525" max="11525" width="3.7109375" style="46" customWidth="1"/>
    <col min="11526" max="11526" width="12.85546875" style="46" customWidth="1"/>
    <col min="11527" max="11527" width="12.42578125" style="46" customWidth="1"/>
    <col min="11528" max="11774" width="9.140625" style="46"/>
    <col min="11775" max="11775" width="5.28515625" style="46" customWidth="1"/>
    <col min="11776" max="11776" width="36.140625" style="46" customWidth="1"/>
    <col min="11777" max="11777" width="8.5703125" style="46" customWidth="1"/>
    <col min="11778" max="11778" width="12.85546875" style="46" customWidth="1"/>
    <col min="11779" max="11779" width="13.7109375" style="46" customWidth="1"/>
    <col min="11780" max="11780" width="12.42578125" style="46" customWidth="1"/>
    <col min="11781" max="11781" width="3.7109375" style="46" customWidth="1"/>
    <col min="11782" max="11782" width="12.85546875" style="46" customWidth="1"/>
    <col min="11783" max="11783" width="12.42578125" style="46" customWidth="1"/>
    <col min="11784" max="12030" width="9.140625" style="46"/>
    <col min="12031" max="12031" width="5.28515625" style="46" customWidth="1"/>
    <col min="12032" max="12032" width="36.140625" style="46" customWidth="1"/>
    <col min="12033" max="12033" width="8.5703125" style="46" customWidth="1"/>
    <col min="12034" max="12034" width="12.85546875" style="46" customWidth="1"/>
    <col min="12035" max="12035" width="13.7109375" style="46" customWidth="1"/>
    <col min="12036" max="12036" width="12.42578125" style="46" customWidth="1"/>
    <col min="12037" max="12037" width="3.7109375" style="46" customWidth="1"/>
    <col min="12038" max="12038" width="12.85546875" style="46" customWidth="1"/>
    <col min="12039" max="12039" width="12.42578125" style="46" customWidth="1"/>
    <col min="12040" max="12286" width="9.140625" style="46"/>
    <col min="12287" max="12287" width="5.28515625" style="46" customWidth="1"/>
    <col min="12288" max="12288" width="36.140625" style="46" customWidth="1"/>
    <col min="12289" max="12289" width="8.5703125" style="46" customWidth="1"/>
    <col min="12290" max="12290" width="12.85546875" style="46" customWidth="1"/>
    <col min="12291" max="12291" width="13.7109375" style="46" customWidth="1"/>
    <col min="12292" max="12292" width="12.42578125" style="46" customWidth="1"/>
    <col min="12293" max="12293" width="3.7109375" style="46" customWidth="1"/>
    <col min="12294" max="12294" width="12.85546875" style="46" customWidth="1"/>
    <col min="12295" max="12295" width="12.42578125" style="46" customWidth="1"/>
    <col min="12296" max="12542" width="9.140625" style="46"/>
    <col min="12543" max="12543" width="5.28515625" style="46" customWidth="1"/>
    <col min="12544" max="12544" width="36.140625" style="46" customWidth="1"/>
    <col min="12545" max="12545" width="8.5703125" style="46" customWidth="1"/>
    <col min="12546" max="12546" width="12.85546875" style="46" customWidth="1"/>
    <col min="12547" max="12547" width="13.7109375" style="46" customWidth="1"/>
    <col min="12548" max="12548" width="12.42578125" style="46" customWidth="1"/>
    <col min="12549" max="12549" width="3.7109375" style="46" customWidth="1"/>
    <col min="12550" max="12550" width="12.85546875" style="46" customWidth="1"/>
    <col min="12551" max="12551" width="12.42578125" style="46" customWidth="1"/>
    <col min="12552" max="12798" width="9.140625" style="46"/>
    <col min="12799" max="12799" width="5.28515625" style="46" customWidth="1"/>
    <col min="12800" max="12800" width="36.140625" style="46" customWidth="1"/>
    <col min="12801" max="12801" width="8.5703125" style="46" customWidth="1"/>
    <col min="12802" max="12802" width="12.85546875" style="46" customWidth="1"/>
    <col min="12803" max="12803" width="13.7109375" style="46" customWidth="1"/>
    <col min="12804" max="12804" width="12.42578125" style="46" customWidth="1"/>
    <col min="12805" max="12805" width="3.7109375" style="46" customWidth="1"/>
    <col min="12806" max="12806" width="12.85546875" style="46" customWidth="1"/>
    <col min="12807" max="12807" width="12.42578125" style="46" customWidth="1"/>
    <col min="12808" max="13054" width="9.140625" style="46"/>
    <col min="13055" max="13055" width="5.28515625" style="46" customWidth="1"/>
    <col min="13056" max="13056" width="36.140625" style="46" customWidth="1"/>
    <col min="13057" max="13057" width="8.5703125" style="46" customWidth="1"/>
    <col min="13058" max="13058" width="12.85546875" style="46" customWidth="1"/>
    <col min="13059" max="13059" width="13.7109375" style="46" customWidth="1"/>
    <col min="13060" max="13060" width="12.42578125" style="46" customWidth="1"/>
    <col min="13061" max="13061" width="3.7109375" style="46" customWidth="1"/>
    <col min="13062" max="13062" width="12.85546875" style="46" customWidth="1"/>
    <col min="13063" max="13063" width="12.42578125" style="46" customWidth="1"/>
    <col min="13064" max="13310" width="9.140625" style="46"/>
    <col min="13311" max="13311" width="5.28515625" style="46" customWidth="1"/>
    <col min="13312" max="13312" width="36.140625" style="46" customWidth="1"/>
    <col min="13313" max="13313" width="8.5703125" style="46" customWidth="1"/>
    <col min="13314" max="13314" width="12.85546875" style="46" customWidth="1"/>
    <col min="13315" max="13315" width="13.7109375" style="46" customWidth="1"/>
    <col min="13316" max="13316" width="12.42578125" style="46" customWidth="1"/>
    <col min="13317" max="13317" width="3.7109375" style="46" customWidth="1"/>
    <col min="13318" max="13318" width="12.85546875" style="46" customWidth="1"/>
    <col min="13319" max="13319" width="12.42578125" style="46" customWidth="1"/>
    <col min="13320" max="13566" width="9.140625" style="46"/>
    <col min="13567" max="13567" width="5.28515625" style="46" customWidth="1"/>
    <col min="13568" max="13568" width="36.140625" style="46" customWidth="1"/>
    <col min="13569" max="13569" width="8.5703125" style="46" customWidth="1"/>
    <col min="13570" max="13570" width="12.85546875" style="46" customWidth="1"/>
    <col min="13571" max="13571" width="13.7109375" style="46" customWidth="1"/>
    <col min="13572" max="13572" width="12.42578125" style="46" customWidth="1"/>
    <col min="13573" max="13573" width="3.7109375" style="46" customWidth="1"/>
    <col min="13574" max="13574" width="12.85546875" style="46" customWidth="1"/>
    <col min="13575" max="13575" width="12.42578125" style="46" customWidth="1"/>
    <col min="13576" max="13822" width="9.140625" style="46"/>
    <col min="13823" max="13823" width="5.28515625" style="46" customWidth="1"/>
    <col min="13824" max="13824" width="36.140625" style="46" customWidth="1"/>
    <col min="13825" max="13825" width="8.5703125" style="46" customWidth="1"/>
    <col min="13826" max="13826" width="12.85546875" style="46" customWidth="1"/>
    <col min="13827" max="13827" width="13.7109375" style="46" customWidth="1"/>
    <col min="13828" max="13828" width="12.42578125" style="46" customWidth="1"/>
    <col min="13829" max="13829" width="3.7109375" style="46" customWidth="1"/>
    <col min="13830" max="13830" width="12.85546875" style="46" customWidth="1"/>
    <col min="13831" max="13831" width="12.42578125" style="46" customWidth="1"/>
    <col min="13832" max="14078" width="9.140625" style="46"/>
    <col min="14079" max="14079" width="5.28515625" style="46" customWidth="1"/>
    <col min="14080" max="14080" width="36.140625" style="46" customWidth="1"/>
    <col min="14081" max="14081" width="8.5703125" style="46" customWidth="1"/>
    <col min="14082" max="14082" width="12.85546875" style="46" customWidth="1"/>
    <col min="14083" max="14083" width="13.7109375" style="46" customWidth="1"/>
    <col min="14084" max="14084" width="12.42578125" style="46" customWidth="1"/>
    <col min="14085" max="14085" width="3.7109375" style="46" customWidth="1"/>
    <col min="14086" max="14086" width="12.85546875" style="46" customWidth="1"/>
    <col min="14087" max="14087" width="12.42578125" style="46" customWidth="1"/>
    <col min="14088" max="14334" width="9.140625" style="46"/>
    <col min="14335" max="14335" width="5.28515625" style="46" customWidth="1"/>
    <col min="14336" max="14336" width="36.140625" style="46" customWidth="1"/>
    <col min="14337" max="14337" width="8.5703125" style="46" customWidth="1"/>
    <col min="14338" max="14338" width="12.85546875" style="46" customWidth="1"/>
    <col min="14339" max="14339" width="13.7109375" style="46" customWidth="1"/>
    <col min="14340" max="14340" width="12.42578125" style="46" customWidth="1"/>
    <col min="14341" max="14341" width="3.7109375" style="46" customWidth="1"/>
    <col min="14342" max="14342" width="12.85546875" style="46" customWidth="1"/>
    <col min="14343" max="14343" width="12.42578125" style="46" customWidth="1"/>
    <col min="14344" max="14590" width="9.140625" style="46"/>
    <col min="14591" max="14591" width="5.28515625" style="46" customWidth="1"/>
    <col min="14592" max="14592" width="36.140625" style="46" customWidth="1"/>
    <col min="14593" max="14593" width="8.5703125" style="46" customWidth="1"/>
    <col min="14594" max="14594" width="12.85546875" style="46" customWidth="1"/>
    <col min="14595" max="14595" width="13.7109375" style="46" customWidth="1"/>
    <col min="14596" max="14596" width="12.42578125" style="46" customWidth="1"/>
    <col min="14597" max="14597" width="3.7109375" style="46" customWidth="1"/>
    <col min="14598" max="14598" width="12.85546875" style="46" customWidth="1"/>
    <col min="14599" max="14599" width="12.42578125" style="46" customWidth="1"/>
    <col min="14600" max="14846" width="9.140625" style="46"/>
    <col min="14847" max="14847" width="5.28515625" style="46" customWidth="1"/>
    <col min="14848" max="14848" width="36.140625" style="46" customWidth="1"/>
    <col min="14849" max="14849" width="8.5703125" style="46" customWidth="1"/>
    <col min="14850" max="14850" width="12.85546875" style="46" customWidth="1"/>
    <col min="14851" max="14851" width="13.7109375" style="46" customWidth="1"/>
    <col min="14852" max="14852" width="12.42578125" style="46" customWidth="1"/>
    <col min="14853" max="14853" width="3.7109375" style="46" customWidth="1"/>
    <col min="14854" max="14854" width="12.85546875" style="46" customWidth="1"/>
    <col min="14855" max="14855" width="12.42578125" style="46" customWidth="1"/>
    <col min="14856" max="15102" width="9.140625" style="46"/>
    <col min="15103" max="15103" width="5.28515625" style="46" customWidth="1"/>
    <col min="15104" max="15104" width="36.140625" style="46" customWidth="1"/>
    <col min="15105" max="15105" width="8.5703125" style="46" customWidth="1"/>
    <col min="15106" max="15106" width="12.85546875" style="46" customWidth="1"/>
    <col min="15107" max="15107" width="13.7109375" style="46" customWidth="1"/>
    <col min="15108" max="15108" width="12.42578125" style="46" customWidth="1"/>
    <col min="15109" max="15109" width="3.7109375" style="46" customWidth="1"/>
    <col min="15110" max="15110" width="12.85546875" style="46" customWidth="1"/>
    <col min="15111" max="15111" width="12.42578125" style="46" customWidth="1"/>
    <col min="15112" max="15358" width="9.140625" style="46"/>
    <col min="15359" max="15359" width="5.28515625" style="46" customWidth="1"/>
    <col min="15360" max="15360" width="36.140625" style="46" customWidth="1"/>
    <col min="15361" max="15361" width="8.5703125" style="46" customWidth="1"/>
    <col min="15362" max="15362" width="12.85546875" style="46" customWidth="1"/>
    <col min="15363" max="15363" width="13.7109375" style="46" customWidth="1"/>
    <col min="15364" max="15364" width="12.42578125" style="46" customWidth="1"/>
    <col min="15365" max="15365" width="3.7109375" style="46" customWidth="1"/>
    <col min="15366" max="15366" width="12.85546875" style="46" customWidth="1"/>
    <col min="15367" max="15367" width="12.42578125" style="46" customWidth="1"/>
    <col min="15368" max="15614" width="9.140625" style="46"/>
    <col min="15615" max="15615" width="5.28515625" style="46" customWidth="1"/>
    <col min="15616" max="15616" width="36.140625" style="46" customWidth="1"/>
    <col min="15617" max="15617" width="8.5703125" style="46" customWidth="1"/>
    <col min="15618" max="15618" width="12.85546875" style="46" customWidth="1"/>
    <col min="15619" max="15619" width="13.7109375" style="46" customWidth="1"/>
    <col min="15620" max="15620" width="12.42578125" style="46" customWidth="1"/>
    <col min="15621" max="15621" width="3.7109375" style="46" customWidth="1"/>
    <col min="15622" max="15622" width="12.85546875" style="46" customWidth="1"/>
    <col min="15623" max="15623" width="12.42578125" style="46" customWidth="1"/>
    <col min="15624" max="15870" width="9.140625" style="46"/>
    <col min="15871" max="15871" width="5.28515625" style="46" customWidth="1"/>
    <col min="15872" max="15872" width="36.140625" style="46" customWidth="1"/>
    <col min="15873" max="15873" width="8.5703125" style="46" customWidth="1"/>
    <col min="15874" max="15874" width="12.85546875" style="46" customWidth="1"/>
    <col min="15875" max="15875" width="13.7109375" style="46" customWidth="1"/>
    <col min="15876" max="15876" width="12.42578125" style="46" customWidth="1"/>
    <col min="15877" max="15877" width="3.7109375" style="46" customWidth="1"/>
    <col min="15878" max="15878" width="12.85546875" style="46" customWidth="1"/>
    <col min="15879" max="15879" width="12.42578125" style="46" customWidth="1"/>
    <col min="15880" max="16126" width="9.140625" style="46"/>
    <col min="16127" max="16127" width="5.28515625" style="46" customWidth="1"/>
    <col min="16128" max="16128" width="36.140625" style="46" customWidth="1"/>
    <col min="16129" max="16129" width="8.5703125" style="46" customWidth="1"/>
    <col min="16130" max="16130" width="12.85546875" style="46" customWidth="1"/>
    <col min="16131" max="16131" width="13.7109375" style="46" customWidth="1"/>
    <col min="16132" max="16132" width="12.42578125" style="46" customWidth="1"/>
    <col min="16133" max="16133" width="3.7109375" style="46" customWidth="1"/>
    <col min="16134" max="16134" width="12.85546875" style="46" customWidth="1"/>
    <col min="16135" max="16135" width="12.42578125" style="46" customWidth="1"/>
    <col min="16136" max="16384" width="9.140625" style="46"/>
  </cols>
  <sheetData>
    <row r="1" spans="1:23" s="1" customFormat="1">
      <c r="C1" s="172" t="s">
        <v>33</v>
      </c>
      <c r="D1" s="172"/>
      <c r="E1" s="17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1" customFormat="1" ht="13.5" customHeight="1">
      <c r="C2" s="173" t="s">
        <v>129</v>
      </c>
      <c r="D2" s="173"/>
      <c r="E2" s="17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3" s="1" customFormat="1">
      <c r="C3" s="174" t="s">
        <v>162</v>
      </c>
      <c r="D3" s="174"/>
      <c r="E3" s="17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s="1" customFormat="1">
      <c r="C4" s="152"/>
      <c r="D4" s="152"/>
      <c r="E4" s="15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s="32" customFormat="1" ht="92.25" customHeight="1">
      <c r="A5" s="175" t="s">
        <v>153</v>
      </c>
      <c r="B5" s="175"/>
      <c r="C5" s="175"/>
      <c r="D5" s="175"/>
      <c r="E5" s="175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3" s="36" customFormat="1" ht="18.75" customHeight="1">
      <c r="A6" s="33"/>
      <c r="B6" s="34" t="s">
        <v>155</v>
      </c>
      <c r="C6" s="33"/>
      <c r="D6" s="33"/>
      <c r="E6" s="33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3" s="9" customFormat="1" ht="23.25" customHeight="1">
      <c r="A7" s="6"/>
      <c r="B7" s="176" t="s">
        <v>109</v>
      </c>
      <c r="C7" s="176"/>
      <c r="D7" s="176"/>
      <c r="E7" s="176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3" s="38" customFormat="1" ht="44.25" customHeight="1">
      <c r="A8" s="37" t="s">
        <v>1</v>
      </c>
      <c r="B8" s="37" t="s">
        <v>2</v>
      </c>
      <c r="C8" s="37" t="s">
        <v>3</v>
      </c>
      <c r="D8" s="37" t="s">
        <v>4</v>
      </c>
      <c r="E8" s="37" t="s">
        <v>5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3" s="43" customFormat="1" ht="23.25" customHeight="1">
      <c r="A9" s="40">
        <v>1</v>
      </c>
      <c r="B9" s="40" t="s">
        <v>7</v>
      </c>
      <c r="C9" s="41">
        <v>1</v>
      </c>
      <c r="D9" s="42">
        <v>160000</v>
      </c>
      <c r="E9" s="42">
        <f>D9*C9</f>
        <v>160000</v>
      </c>
      <c r="I9" s="39"/>
      <c r="J9" s="39"/>
    </row>
    <row r="10" spans="1:23" s="43" customFormat="1" ht="23.25" customHeight="1">
      <c r="A10" s="40">
        <v>2</v>
      </c>
      <c r="B10" s="40" t="s">
        <v>42</v>
      </c>
      <c r="C10" s="41">
        <v>1</v>
      </c>
      <c r="D10" s="42">
        <v>96700</v>
      </c>
      <c r="E10" s="42">
        <f>D10*C10</f>
        <v>96700</v>
      </c>
      <c r="I10" s="39"/>
      <c r="J10" s="39"/>
    </row>
    <row r="11" spans="1:23" s="43" customFormat="1" ht="23.25" customHeight="1">
      <c r="A11" s="40">
        <v>3</v>
      </c>
      <c r="B11" s="40" t="s">
        <v>118</v>
      </c>
      <c r="C11" s="41">
        <v>1</v>
      </c>
      <c r="D11" s="42">
        <v>96700</v>
      </c>
      <c r="E11" s="42">
        <v>96700</v>
      </c>
      <c r="I11" s="39"/>
      <c r="J11" s="39"/>
    </row>
    <row r="12" spans="1:23" s="43" customFormat="1" ht="23.25" customHeight="1">
      <c r="A12" s="40">
        <v>4</v>
      </c>
      <c r="B12" s="40" t="s">
        <v>26</v>
      </c>
      <c r="C12" s="41">
        <v>16</v>
      </c>
      <c r="D12" s="42">
        <v>100000</v>
      </c>
      <c r="E12" s="42">
        <f t="shared" ref="E12:E29" si="0">D12*C12</f>
        <v>1600000</v>
      </c>
      <c r="H12" s="153"/>
    </row>
    <row r="13" spans="1:23" s="43" customFormat="1" ht="23.25" customHeight="1">
      <c r="A13" s="40">
        <v>5</v>
      </c>
      <c r="B13" s="40" t="s">
        <v>110</v>
      </c>
      <c r="C13" s="41">
        <v>2</v>
      </c>
      <c r="D13" s="42">
        <v>88312</v>
      </c>
      <c r="E13" s="42">
        <f t="shared" si="0"/>
        <v>176624</v>
      </c>
    </row>
    <row r="14" spans="1:23" s="43" customFormat="1" ht="23.25" customHeight="1">
      <c r="A14" s="40">
        <v>6</v>
      </c>
      <c r="B14" s="40" t="s">
        <v>23</v>
      </c>
      <c r="C14" s="41">
        <v>2</v>
      </c>
      <c r="D14" s="42">
        <v>88312</v>
      </c>
      <c r="E14" s="42">
        <f t="shared" si="0"/>
        <v>176624</v>
      </c>
    </row>
    <row r="15" spans="1:23" s="43" customFormat="1" ht="23.25" customHeight="1">
      <c r="A15" s="40">
        <v>7</v>
      </c>
      <c r="B15" s="40" t="s">
        <v>10</v>
      </c>
      <c r="C15" s="41">
        <v>1</v>
      </c>
      <c r="D15" s="42">
        <v>100000</v>
      </c>
      <c r="E15" s="42">
        <f t="shared" si="0"/>
        <v>100000</v>
      </c>
      <c r="J15" s="39"/>
    </row>
    <row r="16" spans="1:23" s="43" customFormat="1" ht="23.25" customHeight="1">
      <c r="A16" s="40">
        <v>8</v>
      </c>
      <c r="B16" s="40" t="s">
        <v>24</v>
      </c>
      <c r="C16" s="41">
        <v>1</v>
      </c>
      <c r="D16" s="42">
        <v>88312</v>
      </c>
      <c r="E16" s="42">
        <f t="shared" si="0"/>
        <v>88312</v>
      </c>
    </row>
    <row r="17" spans="1:9" s="43" customFormat="1" ht="23.25" customHeight="1">
      <c r="A17" s="40">
        <v>9</v>
      </c>
      <c r="B17" s="40" t="s">
        <v>25</v>
      </c>
      <c r="C17" s="41">
        <v>1</v>
      </c>
      <c r="D17" s="42">
        <v>88312</v>
      </c>
      <c r="E17" s="42">
        <f t="shared" si="0"/>
        <v>88312</v>
      </c>
    </row>
    <row r="18" spans="1:9" s="43" customFormat="1" ht="23.25" customHeight="1">
      <c r="A18" s="40">
        <v>10</v>
      </c>
      <c r="B18" s="40" t="s">
        <v>32</v>
      </c>
      <c r="C18" s="41">
        <v>1</v>
      </c>
      <c r="D18" s="42">
        <v>88312</v>
      </c>
      <c r="E18" s="42">
        <f t="shared" si="0"/>
        <v>88312</v>
      </c>
    </row>
    <row r="19" spans="1:9" s="43" customFormat="1" ht="23.25" customHeight="1">
      <c r="A19" s="40">
        <v>11</v>
      </c>
      <c r="B19" s="40" t="s">
        <v>9</v>
      </c>
      <c r="C19" s="41">
        <v>2</v>
      </c>
      <c r="D19" s="42">
        <v>88312</v>
      </c>
      <c r="E19" s="42">
        <f t="shared" si="0"/>
        <v>176624</v>
      </c>
    </row>
    <row r="20" spans="1:9" s="43" customFormat="1" ht="23.25" customHeight="1">
      <c r="A20" s="40">
        <v>12</v>
      </c>
      <c r="B20" s="40" t="s">
        <v>14</v>
      </c>
      <c r="C20" s="41">
        <v>6</v>
      </c>
      <c r="D20" s="42">
        <v>88312</v>
      </c>
      <c r="E20" s="42">
        <f t="shared" si="0"/>
        <v>529872</v>
      </c>
    </row>
    <row r="21" spans="1:9" s="43" customFormat="1" ht="23.25" customHeight="1">
      <c r="A21" s="40">
        <v>13</v>
      </c>
      <c r="B21" s="40" t="s">
        <v>27</v>
      </c>
      <c r="C21" s="41">
        <v>3</v>
      </c>
      <c r="D21" s="42">
        <v>88312</v>
      </c>
      <c r="E21" s="42">
        <f t="shared" si="0"/>
        <v>264936</v>
      </c>
    </row>
    <row r="22" spans="1:9" s="43" customFormat="1" ht="23.25" customHeight="1">
      <c r="A22" s="40">
        <v>14</v>
      </c>
      <c r="B22" s="40" t="s">
        <v>28</v>
      </c>
      <c r="C22" s="41">
        <v>9</v>
      </c>
      <c r="D22" s="42">
        <v>88312</v>
      </c>
      <c r="E22" s="42">
        <f t="shared" si="0"/>
        <v>794808</v>
      </c>
    </row>
    <row r="23" spans="1:9" s="43" customFormat="1" ht="23.25" customHeight="1">
      <c r="A23" s="40">
        <v>15</v>
      </c>
      <c r="B23" s="40" t="s">
        <v>29</v>
      </c>
      <c r="C23" s="41">
        <v>2</v>
      </c>
      <c r="D23" s="42">
        <v>88312</v>
      </c>
      <c r="E23" s="42">
        <f t="shared" si="0"/>
        <v>176624</v>
      </c>
    </row>
    <row r="24" spans="1:9" s="43" customFormat="1" ht="23.25" customHeight="1">
      <c r="A24" s="40">
        <v>16</v>
      </c>
      <c r="B24" s="40" t="s">
        <v>121</v>
      </c>
      <c r="C24" s="41">
        <v>1</v>
      </c>
      <c r="D24" s="42">
        <v>88312</v>
      </c>
      <c r="E24" s="42">
        <f>D24*C24</f>
        <v>88312</v>
      </c>
    </row>
    <row r="25" spans="1:9" s="43" customFormat="1" ht="23.25" customHeight="1">
      <c r="A25" s="40">
        <v>17</v>
      </c>
      <c r="B25" s="40" t="s">
        <v>154</v>
      </c>
      <c r="C25" s="41">
        <v>1</v>
      </c>
      <c r="D25" s="42">
        <v>88312</v>
      </c>
      <c r="E25" s="42">
        <f>D25*C25</f>
        <v>88312</v>
      </c>
    </row>
    <row r="26" spans="1:9" s="43" customFormat="1" ht="23.25" customHeight="1">
      <c r="A26" s="40">
        <v>18</v>
      </c>
      <c r="B26" s="40" t="s">
        <v>31</v>
      </c>
      <c r="C26" s="41">
        <v>1</v>
      </c>
      <c r="D26" s="42">
        <v>88312</v>
      </c>
      <c r="E26" s="42">
        <f t="shared" si="0"/>
        <v>88312</v>
      </c>
    </row>
    <row r="27" spans="1:9" s="43" customFormat="1" ht="23.25" customHeight="1">
      <c r="A27" s="40">
        <v>19</v>
      </c>
      <c r="B27" s="40" t="s">
        <v>12</v>
      </c>
      <c r="C27" s="41">
        <v>1</v>
      </c>
      <c r="D27" s="42">
        <v>88312</v>
      </c>
      <c r="E27" s="42">
        <f t="shared" si="0"/>
        <v>88312</v>
      </c>
    </row>
    <row r="28" spans="1:9" s="43" customFormat="1" ht="23.25" customHeight="1">
      <c r="A28" s="40">
        <v>20</v>
      </c>
      <c r="B28" s="40" t="s">
        <v>119</v>
      </c>
      <c r="C28" s="41">
        <v>1</v>
      </c>
      <c r="D28" s="42">
        <v>88312</v>
      </c>
      <c r="E28" s="42">
        <f t="shared" si="0"/>
        <v>88312</v>
      </c>
    </row>
    <row r="29" spans="1:9" s="43" customFormat="1" ht="23.25" customHeight="1">
      <c r="A29" s="40">
        <v>21</v>
      </c>
      <c r="B29" s="40" t="s">
        <v>120</v>
      </c>
      <c r="C29" s="41">
        <v>1</v>
      </c>
      <c r="D29" s="42">
        <v>88312</v>
      </c>
      <c r="E29" s="42">
        <f t="shared" si="0"/>
        <v>88312</v>
      </c>
    </row>
    <row r="30" spans="1:9" s="44" customFormat="1" ht="23.25" customHeight="1">
      <c r="B30" s="44" t="s">
        <v>18</v>
      </c>
      <c r="C30" s="111">
        <f>SUM(C9:C29)</f>
        <v>55</v>
      </c>
      <c r="D30" s="111"/>
      <c r="E30" s="112">
        <f>SUM(E9:E29)</f>
        <v>5144320</v>
      </c>
      <c r="F30" s="45"/>
      <c r="G30" s="45"/>
      <c r="H30" s="45"/>
      <c r="I30" s="45"/>
    </row>
    <row r="31" spans="1:9" ht="24.75" customHeight="1">
      <c r="B31" s="171"/>
      <c r="C31" s="171"/>
      <c r="D31" s="171"/>
      <c r="E31" s="171"/>
    </row>
  </sheetData>
  <mergeCells count="6">
    <mergeCell ref="B31:E31"/>
    <mergeCell ref="C1:E1"/>
    <mergeCell ref="C2:E2"/>
    <mergeCell ref="C3:E3"/>
    <mergeCell ref="A5:E5"/>
    <mergeCell ref="B7:E7"/>
  </mergeCells>
  <pageMargins left="0.75" right="0.25" top="0.5" bottom="0" header="0.5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83"/>
  <sheetViews>
    <sheetView workbookViewId="0">
      <selection activeCell="A2" sqref="A2:XFD3"/>
    </sheetView>
  </sheetViews>
  <sheetFormatPr defaultRowHeight="16.5"/>
  <cols>
    <col min="1" max="1" width="6.85546875" style="167" customWidth="1"/>
    <col min="2" max="2" width="41" style="168" customWidth="1"/>
    <col min="3" max="3" width="14.7109375" style="169" customWidth="1"/>
    <col min="4" max="5" width="14.7109375" style="46" customWidth="1"/>
    <col min="6" max="192" width="9.140625" style="46"/>
    <col min="193" max="193" width="4.28515625" style="46" customWidth="1"/>
    <col min="194" max="194" width="39" style="46" customWidth="1"/>
    <col min="195" max="195" width="9.7109375" style="46" customWidth="1"/>
    <col min="196" max="196" width="14.42578125" style="46" customWidth="1"/>
    <col min="197" max="197" width="12.5703125" style="46" customWidth="1"/>
    <col min="198" max="198" width="14.5703125" style="46" customWidth="1"/>
    <col min="199" max="199" width="0" style="46" hidden="1" customWidth="1"/>
    <col min="200" max="200" width="12.85546875" style="46" customWidth="1"/>
    <col min="201" max="201" width="13.85546875" style="46" customWidth="1"/>
    <col min="202" max="202" width="11.5703125" style="46" bestFit="1" customWidth="1"/>
    <col min="203" max="448" width="9.140625" style="46"/>
    <col min="449" max="449" width="4.28515625" style="46" customWidth="1"/>
    <col min="450" max="450" width="39" style="46" customWidth="1"/>
    <col min="451" max="451" width="9.7109375" style="46" customWidth="1"/>
    <col min="452" max="452" width="14.42578125" style="46" customWidth="1"/>
    <col min="453" max="453" width="12.5703125" style="46" customWidth="1"/>
    <col min="454" max="454" width="14.5703125" style="46" customWidth="1"/>
    <col min="455" max="455" width="0" style="46" hidden="1" customWidth="1"/>
    <col min="456" max="456" width="12.85546875" style="46" customWidth="1"/>
    <col min="457" max="457" width="13.85546875" style="46" customWidth="1"/>
    <col min="458" max="458" width="11.5703125" style="46" bestFit="1" customWidth="1"/>
    <col min="459" max="704" width="9.140625" style="46"/>
    <col min="705" max="705" width="4.28515625" style="46" customWidth="1"/>
    <col min="706" max="706" width="39" style="46" customWidth="1"/>
    <col min="707" max="707" width="9.7109375" style="46" customWidth="1"/>
    <col min="708" max="708" width="14.42578125" style="46" customWidth="1"/>
    <col min="709" max="709" width="12.5703125" style="46" customWidth="1"/>
    <col min="710" max="710" width="14.5703125" style="46" customWidth="1"/>
    <col min="711" max="711" width="0" style="46" hidden="1" customWidth="1"/>
    <col min="712" max="712" width="12.85546875" style="46" customWidth="1"/>
    <col min="713" max="713" width="13.85546875" style="46" customWidth="1"/>
    <col min="714" max="714" width="11.5703125" style="46" bestFit="1" customWidth="1"/>
    <col min="715" max="960" width="9.140625" style="46"/>
    <col min="961" max="961" width="4.28515625" style="46" customWidth="1"/>
    <col min="962" max="962" width="39" style="46" customWidth="1"/>
    <col min="963" max="963" width="9.7109375" style="46" customWidth="1"/>
    <col min="964" max="964" width="14.42578125" style="46" customWidth="1"/>
    <col min="965" max="965" width="12.5703125" style="46" customWidth="1"/>
    <col min="966" max="966" width="14.5703125" style="46" customWidth="1"/>
    <col min="967" max="967" width="0" style="46" hidden="1" customWidth="1"/>
    <col min="968" max="968" width="12.85546875" style="46" customWidth="1"/>
    <col min="969" max="969" width="13.85546875" style="46" customWidth="1"/>
    <col min="970" max="970" width="11.5703125" style="46" bestFit="1" customWidth="1"/>
    <col min="971" max="1216" width="9.140625" style="46"/>
    <col min="1217" max="1217" width="4.28515625" style="46" customWidth="1"/>
    <col min="1218" max="1218" width="39" style="46" customWidth="1"/>
    <col min="1219" max="1219" width="9.7109375" style="46" customWidth="1"/>
    <col min="1220" max="1220" width="14.42578125" style="46" customWidth="1"/>
    <col min="1221" max="1221" width="12.5703125" style="46" customWidth="1"/>
    <col min="1222" max="1222" width="14.5703125" style="46" customWidth="1"/>
    <col min="1223" max="1223" width="0" style="46" hidden="1" customWidth="1"/>
    <col min="1224" max="1224" width="12.85546875" style="46" customWidth="1"/>
    <col min="1225" max="1225" width="13.85546875" style="46" customWidth="1"/>
    <col min="1226" max="1226" width="11.5703125" style="46" bestFit="1" customWidth="1"/>
    <col min="1227" max="1472" width="9.140625" style="46"/>
    <col min="1473" max="1473" width="4.28515625" style="46" customWidth="1"/>
    <col min="1474" max="1474" width="39" style="46" customWidth="1"/>
    <col min="1475" max="1475" width="9.7109375" style="46" customWidth="1"/>
    <col min="1476" max="1476" width="14.42578125" style="46" customWidth="1"/>
    <col min="1477" max="1477" width="12.5703125" style="46" customWidth="1"/>
    <col min="1478" max="1478" width="14.5703125" style="46" customWidth="1"/>
    <col min="1479" max="1479" width="0" style="46" hidden="1" customWidth="1"/>
    <col min="1480" max="1480" width="12.85546875" style="46" customWidth="1"/>
    <col min="1481" max="1481" width="13.85546875" style="46" customWidth="1"/>
    <col min="1482" max="1482" width="11.5703125" style="46" bestFit="1" customWidth="1"/>
    <col min="1483" max="1728" width="9.140625" style="46"/>
    <col min="1729" max="1729" width="4.28515625" style="46" customWidth="1"/>
    <col min="1730" max="1730" width="39" style="46" customWidth="1"/>
    <col min="1731" max="1731" width="9.7109375" style="46" customWidth="1"/>
    <col min="1732" max="1732" width="14.42578125" style="46" customWidth="1"/>
    <col min="1733" max="1733" width="12.5703125" style="46" customWidth="1"/>
    <col min="1734" max="1734" width="14.5703125" style="46" customWidth="1"/>
    <col min="1735" max="1735" width="0" style="46" hidden="1" customWidth="1"/>
    <col min="1736" max="1736" width="12.85546875" style="46" customWidth="1"/>
    <col min="1737" max="1737" width="13.85546875" style="46" customWidth="1"/>
    <col min="1738" max="1738" width="11.5703125" style="46" bestFit="1" customWidth="1"/>
    <col min="1739" max="1984" width="9.140625" style="46"/>
    <col min="1985" max="1985" width="4.28515625" style="46" customWidth="1"/>
    <col min="1986" max="1986" width="39" style="46" customWidth="1"/>
    <col min="1987" max="1987" width="9.7109375" style="46" customWidth="1"/>
    <col min="1988" max="1988" width="14.42578125" style="46" customWidth="1"/>
    <col min="1989" max="1989" width="12.5703125" style="46" customWidth="1"/>
    <col min="1990" max="1990" width="14.5703125" style="46" customWidth="1"/>
    <col min="1991" max="1991" width="0" style="46" hidden="1" customWidth="1"/>
    <col min="1992" max="1992" width="12.85546875" style="46" customWidth="1"/>
    <col min="1993" max="1993" width="13.85546875" style="46" customWidth="1"/>
    <col min="1994" max="1994" width="11.5703125" style="46" bestFit="1" customWidth="1"/>
    <col min="1995" max="2240" width="9.140625" style="46"/>
    <col min="2241" max="2241" width="4.28515625" style="46" customWidth="1"/>
    <col min="2242" max="2242" width="39" style="46" customWidth="1"/>
    <col min="2243" max="2243" width="9.7109375" style="46" customWidth="1"/>
    <col min="2244" max="2244" width="14.42578125" style="46" customWidth="1"/>
    <col min="2245" max="2245" width="12.5703125" style="46" customWidth="1"/>
    <col min="2246" max="2246" width="14.5703125" style="46" customWidth="1"/>
    <col min="2247" max="2247" width="0" style="46" hidden="1" customWidth="1"/>
    <col min="2248" max="2248" width="12.85546875" style="46" customWidth="1"/>
    <col min="2249" max="2249" width="13.85546875" style="46" customWidth="1"/>
    <col min="2250" max="2250" width="11.5703125" style="46" bestFit="1" customWidth="1"/>
    <col min="2251" max="2496" width="9.140625" style="46"/>
    <col min="2497" max="2497" width="4.28515625" style="46" customWidth="1"/>
    <col min="2498" max="2498" width="39" style="46" customWidth="1"/>
    <col min="2499" max="2499" width="9.7109375" style="46" customWidth="1"/>
    <col min="2500" max="2500" width="14.42578125" style="46" customWidth="1"/>
    <col min="2501" max="2501" width="12.5703125" style="46" customWidth="1"/>
    <col min="2502" max="2502" width="14.5703125" style="46" customWidth="1"/>
    <col min="2503" max="2503" width="0" style="46" hidden="1" customWidth="1"/>
    <col min="2504" max="2504" width="12.85546875" style="46" customWidth="1"/>
    <col min="2505" max="2505" width="13.85546875" style="46" customWidth="1"/>
    <col min="2506" max="2506" width="11.5703125" style="46" bestFit="1" customWidth="1"/>
    <col min="2507" max="2752" width="9.140625" style="46"/>
    <col min="2753" max="2753" width="4.28515625" style="46" customWidth="1"/>
    <col min="2754" max="2754" width="39" style="46" customWidth="1"/>
    <col min="2755" max="2755" width="9.7109375" style="46" customWidth="1"/>
    <col min="2756" max="2756" width="14.42578125" style="46" customWidth="1"/>
    <col min="2757" max="2757" width="12.5703125" style="46" customWidth="1"/>
    <col min="2758" max="2758" width="14.5703125" style="46" customWidth="1"/>
    <col min="2759" max="2759" width="0" style="46" hidden="1" customWidth="1"/>
    <col min="2760" max="2760" width="12.85546875" style="46" customWidth="1"/>
    <col min="2761" max="2761" width="13.85546875" style="46" customWidth="1"/>
    <col min="2762" max="2762" width="11.5703125" style="46" bestFit="1" customWidth="1"/>
    <col min="2763" max="3008" width="9.140625" style="46"/>
    <col min="3009" max="3009" width="4.28515625" style="46" customWidth="1"/>
    <col min="3010" max="3010" width="39" style="46" customWidth="1"/>
    <col min="3011" max="3011" width="9.7109375" style="46" customWidth="1"/>
    <col min="3012" max="3012" width="14.42578125" style="46" customWidth="1"/>
    <col min="3013" max="3013" width="12.5703125" style="46" customWidth="1"/>
    <col min="3014" max="3014" width="14.5703125" style="46" customWidth="1"/>
    <col min="3015" max="3015" width="0" style="46" hidden="1" customWidth="1"/>
    <col min="3016" max="3016" width="12.85546875" style="46" customWidth="1"/>
    <col min="3017" max="3017" width="13.85546875" style="46" customWidth="1"/>
    <col min="3018" max="3018" width="11.5703125" style="46" bestFit="1" customWidth="1"/>
    <col min="3019" max="3264" width="9.140625" style="46"/>
    <col min="3265" max="3265" width="4.28515625" style="46" customWidth="1"/>
    <col min="3266" max="3266" width="39" style="46" customWidth="1"/>
    <col min="3267" max="3267" width="9.7109375" style="46" customWidth="1"/>
    <col min="3268" max="3268" width="14.42578125" style="46" customWidth="1"/>
    <col min="3269" max="3269" width="12.5703125" style="46" customWidth="1"/>
    <col min="3270" max="3270" width="14.5703125" style="46" customWidth="1"/>
    <col min="3271" max="3271" width="0" style="46" hidden="1" customWidth="1"/>
    <col min="3272" max="3272" width="12.85546875" style="46" customWidth="1"/>
    <col min="3273" max="3273" width="13.85546875" style="46" customWidth="1"/>
    <col min="3274" max="3274" width="11.5703125" style="46" bestFit="1" customWidth="1"/>
    <col min="3275" max="3520" width="9.140625" style="46"/>
    <col min="3521" max="3521" width="4.28515625" style="46" customWidth="1"/>
    <col min="3522" max="3522" width="39" style="46" customWidth="1"/>
    <col min="3523" max="3523" width="9.7109375" style="46" customWidth="1"/>
    <col min="3524" max="3524" width="14.42578125" style="46" customWidth="1"/>
    <col min="3525" max="3525" width="12.5703125" style="46" customWidth="1"/>
    <col min="3526" max="3526" width="14.5703125" style="46" customWidth="1"/>
    <col min="3527" max="3527" width="0" style="46" hidden="1" customWidth="1"/>
    <col min="3528" max="3528" width="12.85546875" style="46" customWidth="1"/>
    <col min="3529" max="3529" width="13.85546875" style="46" customWidth="1"/>
    <col min="3530" max="3530" width="11.5703125" style="46" bestFit="1" customWidth="1"/>
    <col min="3531" max="3776" width="9.140625" style="46"/>
    <col min="3777" max="3777" width="4.28515625" style="46" customWidth="1"/>
    <col min="3778" max="3778" width="39" style="46" customWidth="1"/>
    <col min="3779" max="3779" width="9.7109375" style="46" customWidth="1"/>
    <col min="3780" max="3780" width="14.42578125" style="46" customWidth="1"/>
    <col min="3781" max="3781" width="12.5703125" style="46" customWidth="1"/>
    <col min="3782" max="3782" width="14.5703125" style="46" customWidth="1"/>
    <col min="3783" max="3783" width="0" style="46" hidden="1" customWidth="1"/>
    <col min="3784" max="3784" width="12.85546875" style="46" customWidth="1"/>
    <col min="3785" max="3785" width="13.85546875" style="46" customWidth="1"/>
    <col min="3786" max="3786" width="11.5703125" style="46" bestFit="1" customWidth="1"/>
    <col min="3787" max="4032" width="9.140625" style="46"/>
    <col min="4033" max="4033" width="4.28515625" style="46" customWidth="1"/>
    <col min="4034" max="4034" width="39" style="46" customWidth="1"/>
    <col min="4035" max="4035" width="9.7109375" style="46" customWidth="1"/>
    <col min="4036" max="4036" width="14.42578125" style="46" customWidth="1"/>
    <col min="4037" max="4037" width="12.5703125" style="46" customWidth="1"/>
    <col min="4038" max="4038" width="14.5703125" style="46" customWidth="1"/>
    <col min="4039" max="4039" width="0" style="46" hidden="1" customWidth="1"/>
    <col min="4040" max="4040" width="12.85546875" style="46" customWidth="1"/>
    <col min="4041" max="4041" width="13.85546875" style="46" customWidth="1"/>
    <col min="4042" max="4042" width="11.5703125" style="46" bestFit="1" customWidth="1"/>
    <col min="4043" max="4288" width="9.140625" style="46"/>
    <col min="4289" max="4289" width="4.28515625" style="46" customWidth="1"/>
    <col min="4290" max="4290" width="39" style="46" customWidth="1"/>
    <col min="4291" max="4291" width="9.7109375" style="46" customWidth="1"/>
    <col min="4292" max="4292" width="14.42578125" style="46" customWidth="1"/>
    <col min="4293" max="4293" width="12.5703125" style="46" customWidth="1"/>
    <col min="4294" max="4294" width="14.5703125" style="46" customWidth="1"/>
    <col min="4295" max="4295" width="0" style="46" hidden="1" customWidth="1"/>
    <col min="4296" max="4296" width="12.85546875" style="46" customWidth="1"/>
    <col min="4297" max="4297" width="13.85546875" style="46" customWidth="1"/>
    <col min="4298" max="4298" width="11.5703125" style="46" bestFit="1" customWidth="1"/>
    <col min="4299" max="4544" width="9.140625" style="46"/>
    <col min="4545" max="4545" width="4.28515625" style="46" customWidth="1"/>
    <col min="4546" max="4546" width="39" style="46" customWidth="1"/>
    <col min="4547" max="4547" width="9.7109375" style="46" customWidth="1"/>
    <col min="4548" max="4548" width="14.42578125" style="46" customWidth="1"/>
    <col min="4549" max="4549" width="12.5703125" style="46" customWidth="1"/>
    <col min="4550" max="4550" width="14.5703125" style="46" customWidth="1"/>
    <col min="4551" max="4551" width="0" style="46" hidden="1" customWidth="1"/>
    <col min="4552" max="4552" width="12.85546875" style="46" customWidth="1"/>
    <col min="4553" max="4553" width="13.85546875" style="46" customWidth="1"/>
    <col min="4554" max="4554" width="11.5703125" style="46" bestFit="1" customWidth="1"/>
    <col min="4555" max="4800" width="9.140625" style="46"/>
    <col min="4801" max="4801" width="4.28515625" style="46" customWidth="1"/>
    <col min="4802" max="4802" width="39" style="46" customWidth="1"/>
    <col min="4803" max="4803" width="9.7109375" style="46" customWidth="1"/>
    <col min="4804" max="4804" width="14.42578125" style="46" customWidth="1"/>
    <col min="4805" max="4805" width="12.5703125" style="46" customWidth="1"/>
    <col min="4806" max="4806" width="14.5703125" style="46" customWidth="1"/>
    <col min="4807" max="4807" width="0" style="46" hidden="1" customWidth="1"/>
    <col min="4808" max="4808" width="12.85546875" style="46" customWidth="1"/>
    <col min="4809" max="4809" width="13.85546875" style="46" customWidth="1"/>
    <col min="4810" max="4810" width="11.5703125" style="46" bestFit="1" customWidth="1"/>
    <col min="4811" max="5056" width="9.140625" style="46"/>
    <col min="5057" max="5057" width="4.28515625" style="46" customWidth="1"/>
    <col min="5058" max="5058" width="39" style="46" customWidth="1"/>
    <col min="5059" max="5059" width="9.7109375" style="46" customWidth="1"/>
    <col min="5060" max="5060" width="14.42578125" style="46" customWidth="1"/>
    <col min="5061" max="5061" width="12.5703125" style="46" customWidth="1"/>
    <col min="5062" max="5062" width="14.5703125" style="46" customWidth="1"/>
    <col min="5063" max="5063" width="0" style="46" hidden="1" customWidth="1"/>
    <col min="5064" max="5064" width="12.85546875" style="46" customWidth="1"/>
    <col min="5065" max="5065" width="13.85546875" style="46" customWidth="1"/>
    <col min="5066" max="5066" width="11.5703125" style="46" bestFit="1" customWidth="1"/>
    <col min="5067" max="5312" width="9.140625" style="46"/>
    <col min="5313" max="5313" width="4.28515625" style="46" customWidth="1"/>
    <col min="5314" max="5314" width="39" style="46" customWidth="1"/>
    <col min="5315" max="5315" width="9.7109375" style="46" customWidth="1"/>
    <col min="5316" max="5316" width="14.42578125" style="46" customWidth="1"/>
    <col min="5317" max="5317" width="12.5703125" style="46" customWidth="1"/>
    <col min="5318" max="5318" width="14.5703125" style="46" customWidth="1"/>
    <col min="5319" max="5319" width="0" style="46" hidden="1" customWidth="1"/>
    <col min="5320" max="5320" width="12.85546875" style="46" customWidth="1"/>
    <col min="5321" max="5321" width="13.85546875" style="46" customWidth="1"/>
    <col min="5322" max="5322" width="11.5703125" style="46" bestFit="1" customWidth="1"/>
    <col min="5323" max="5568" width="9.140625" style="46"/>
    <col min="5569" max="5569" width="4.28515625" style="46" customWidth="1"/>
    <col min="5570" max="5570" width="39" style="46" customWidth="1"/>
    <col min="5571" max="5571" width="9.7109375" style="46" customWidth="1"/>
    <col min="5572" max="5572" width="14.42578125" style="46" customWidth="1"/>
    <col min="5573" max="5573" width="12.5703125" style="46" customWidth="1"/>
    <col min="5574" max="5574" width="14.5703125" style="46" customWidth="1"/>
    <col min="5575" max="5575" width="0" style="46" hidden="1" customWidth="1"/>
    <col min="5576" max="5576" width="12.85546875" style="46" customWidth="1"/>
    <col min="5577" max="5577" width="13.85546875" style="46" customWidth="1"/>
    <col min="5578" max="5578" width="11.5703125" style="46" bestFit="1" customWidth="1"/>
    <col min="5579" max="5824" width="9.140625" style="46"/>
    <col min="5825" max="5825" width="4.28515625" style="46" customWidth="1"/>
    <col min="5826" max="5826" width="39" style="46" customWidth="1"/>
    <col min="5827" max="5827" width="9.7109375" style="46" customWidth="1"/>
    <col min="5828" max="5828" width="14.42578125" style="46" customWidth="1"/>
    <col min="5829" max="5829" width="12.5703125" style="46" customWidth="1"/>
    <col min="5830" max="5830" width="14.5703125" style="46" customWidth="1"/>
    <col min="5831" max="5831" width="0" style="46" hidden="1" customWidth="1"/>
    <col min="5832" max="5832" width="12.85546875" style="46" customWidth="1"/>
    <col min="5833" max="5833" width="13.85546875" style="46" customWidth="1"/>
    <col min="5834" max="5834" width="11.5703125" style="46" bestFit="1" customWidth="1"/>
    <col min="5835" max="6080" width="9.140625" style="46"/>
    <col min="6081" max="6081" width="4.28515625" style="46" customWidth="1"/>
    <col min="6082" max="6082" width="39" style="46" customWidth="1"/>
    <col min="6083" max="6083" width="9.7109375" style="46" customWidth="1"/>
    <col min="6084" max="6084" width="14.42578125" style="46" customWidth="1"/>
    <col min="6085" max="6085" width="12.5703125" style="46" customWidth="1"/>
    <col min="6086" max="6086" width="14.5703125" style="46" customWidth="1"/>
    <col min="6087" max="6087" width="0" style="46" hidden="1" customWidth="1"/>
    <col min="6088" max="6088" width="12.85546875" style="46" customWidth="1"/>
    <col min="6089" max="6089" width="13.85546875" style="46" customWidth="1"/>
    <col min="6090" max="6090" width="11.5703125" style="46" bestFit="1" customWidth="1"/>
    <col min="6091" max="6336" width="9.140625" style="46"/>
    <col min="6337" max="6337" width="4.28515625" style="46" customWidth="1"/>
    <col min="6338" max="6338" width="39" style="46" customWidth="1"/>
    <col min="6339" max="6339" width="9.7109375" style="46" customWidth="1"/>
    <col min="6340" max="6340" width="14.42578125" style="46" customWidth="1"/>
    <col min="6341" max="6341" width="12.5703125" style="46" customWidth="1"/>
    <col min="6342" max="6342" width="14.5703125" style="46" customWidth="1"/>
    <col min="6343" max="6343" width="0" style="46" hidden="1" customWidth="1"/>
    <col min="6344" max="6344" width="12.85546875" style="46" customWidth="1"/>
    <col min="6345" max="6345" width="13.85546875" style="46" customWidth="1"/>
    <col min="6346" max="6346" width="11.5703125" style="46" bestFit="1" customWidth="1"/>
    <col min="6347" max="6592" width="9.140625" style="46"/>
    <col min="6593" max="6593" width="4.28515625" style="46" customWidth="1"/>
    <col min="6594" max="6594" width="39" style="46" customWidth="1"/>
    <col min="6595" max="6595" width="9.7109375" style="46" customWidth="1"/>
    <col min="6596" max="6596" width="14.42578125" style="46" customWidth="1"/>
    <col min="6597" max="6597" width="12.5703125" style="46" customWidth="1"/>
    <col min="6598" max="6598" width="14.5703125" style="46" customWidth="1"/>
    <col min="6599" max="6599" width="0" style="46" hidden="1" customWidth="1"/>
    <col min="6600" max="6600" width="12.85546875" style="46" customWidth="1"/>
    <col min="6601" max="6601" width="13.85546875" style="46" customWidth="1"/>
    <col min="6602" max="6602" width="11.5703125" style="46" bestFit="1" customWidth="1"/>
    <col min="6603" max="6848" width="9.140625" style="46"/>
    <col min="6849" max="6849" width="4.28515625" style="46" customWidth="1"/>
    <col min="6850" max="6850" width="39" style="46" customWidth="1"/>
    <col min="6851" max="6851" width="9.7109375" style="46" customWidth="1"/>
    <col min="6852" max="6852" width="14.42578125" style="46" customWidth="1"/>
    <col min="6853" max="6853" width="12.5703125" style="46" customWidth="1"/>
    <col min="6854" max="6854" width="14.5703125" style="46" customWidth="1"/>
    <col min="6855" max="6855" width="0" style="46" hidden="1" customWidth="1"/>
    <col min="6856" max="6856" width="12.85546875" style="46" customWidth="1"/>
    <col min="6857" max="6857" width="13.85546875" style="46" customWidth="1"/>
    <col min="6858" max="6858" width="11.5703125" style="46" bestFit="1" customWidth="1"/>
    <col min="6859" max="7104" width="9.140625" style="46"/>
    <col min="7105" max="7105" width="4.28515625" style="46" customWidth="1"/>
    <col min="7106" max="7106" width="39" style="46" customWidth="1"/>
    <col min="7107" max="7107" width="9.7109375" style="46" customWidth="1"/>
    <col min="7108" max="7108" width="14.42578125" style="46" customWidth="1"/>
    <col min="7109" max="7109" width="12.5703125" style="46" customWidth="1"/>
    <col min="7110" max="7110" width="14.5703125" style="46" customWidth="1"/>
    <col min="7111" max="7111" width="0" style="46" hidden="1" customWidth="1"/>
    <col min="7112" max="7112" width="12.85546875" style="46" customWidth="1"/>
    <col min="7113" max="7113" width="13.85546875" style="46" customWidth="1"/>
    <col min="7114" max="7114" width="11.5703125" style="46" bestFit="1" customWidth="1"/>
    <col min="7115" max="7360" width="9.140625" style="46"/>
    <col min="7361" max="7361" width="4.28515625" style="46" customWidth="1"/>
    <col min="7362" max="7362" width="39" style="46" customWidth="1"/>
    <col min="7363" max="7363" width="9.7109375" style="46" customWidth="1"/>
    <col min="7364" max="7364" width="14.42578125" style="46" customWidth="1"/>
    <col min="7365" max="7365" width="12.5703125" style="46" customWidth="1"/>
    <col min="7366" max="7366" width="14.5703125" style="46" customWidth="1"/>
    <col min="7367" max="7367" width="0" style="46" hidden="1" customWidth="1"/>
    <col min="7368" max="7368" width="12.85546875" style="46" customWidth="1"/>
    <col min="7369" max="7369" width="13.85546875" style="46" customWidth="1"/>
    <col min="7370" max="7370" width="11.5703125" style="46" bestFit="1" customWidth="1"/>
    <col min="7371" max="7616" width="9.140625" style="46"/>
    <col min="7617" max="7617" width="4.28515625" style="46" customWidth="1"/>
    <col min="7618" max="7618" width="39" style="46" customWidth="1"/>
    <col min="7619" max="7619" width="9.7109375" style="46" customWidth="1"/>
    <col min="7620" max="7620" width="14.42578125" style="46" customWidth="1"/>
    <col min="7621" max="7621" width="12.5703125" style="46" customWidth="1"/>
    <col min="7622" max="7622" width="14.5703125" style="46" customWidth="1"/>
    <col min="7623" max="7623" width="0" style="46" hidden="1" customWidth="1"/>
    <col min="7624" max="7624" width="12.85546875" style="46" customWidth="1"/>
    <col min="7625" max="7625" width="13.85546875" style="46" customWidth="1"/>
    <col min="7626" max="7626" width="11.5703125" style="46" bestFit="1" customWidth="1"/>
    <col min="7627" max="7872" width="9.140625" style="46"/>
    <col min="7873" max="7873" width="4.28515625" style="46" customWidth="1"/>
    <col min="7874" max="7874" width="39" style="46" customWidth="1"/>
    <col min="7875" max="7875" width="9.7109375" style="46" customWidth="1"/>
    <col min="7876" max="7876" width="14.42578125" style="46" customWidth="1"/>
    <col min="7877" max="7877" width="12.5703125" style="46" customWidth="1"/>
    <col min="7878" max="7878" width="14.5703125" style="46" customWidth="1"/>
    <col min="7879" max="7879" width="0" style="46" hidden="1" customWidth="1"/>
    <col min="7880" max="7880" width="12.85546875" style="46" customWidth="1"/>
    <col min="7881" max="7881" width="13.85546875" style="46" customWidth="1"/>
    <col min="7882" max="7882" width="11.5703125" style="46" bestFit="1" customWidth="1"/>
    <col min="7883" max="8128" width="9.140625" style="46"/>
    <col min="8129" max="8129" width="4.28515625" style="46" customWidth="1"/>
    <col min="8130" max="8130" width="39" style="46" customWidth="1"/>
    <col min="8131" max="8131" width="9.7109375" style="46" customWidth="1"/>
    <col min="8132" max="8132" width="14.42578125" style="46" customWidth="1"/>
    <col min="8133" max="8133" width="12.5703125" style="46" customWidth="1"/>
    <col min="8134" max="8134" width="14.5703125" style="46" customWidth="1"/>
    <col min="8135" max="8135" width="0" style="46" hidden="1" customWidth="1"/>
    <col min="8136" max="8136" width="12.85546875" style="46" customWidth="1"/>
    <col min="8137" max="8137" width="13.85546875" style="46" customWidth="1"/>
    <col min="8138" max="8138" width="11.5703125" style="46" bestFit="1" customWidth="1"/>
    <col min="8139" max="8384" width="9.140625" style="46"/>
    <col min="8385" max="8385" width="4.28515625" style="46" customWidth="1"/>
    <col min="8386" max="8386" width="39" style="46" customWidth="1"/>
    <col min="8387" max="8387" width="9.7109375" style="46" customWidth="1"/>
    <col min="8388" max="8388" width="14.42578125" style="46" customWidth="1"/>
    <col min="8389" max="8389" width="12.5703125" style="46" customWidth="1"/>
    <col min="8390" max="8390" width="14.5703125" style="46" customWidth="1"/>
    <col min="8391" max="8391" width="0" style="46" hidden="1" customWidth="1"/>
    <col min="8392" max="8392" width="12.85546875" style="46" customWidth="1"/>
    <col min="8393" max="8393" width="13.85546875" style="46" customWidth="1"/>
    <col min="8394" max="8394" width="11.5703125" style="46" bestFit="1" customWidth="1"/>
    <col min="8395" max="8640" width="9.140625" style="46"/>
    <col min="8641" max="8641" width="4.28515625" style="46" customWidth="1"/>
    <col min="8642" max="8642" width="39" style="46" customWidth="1"/>
    <col min="8643" max="8643" width="9.7109375" style="46" customWidth="1"/>
    <col min="8644" max="8644" width="14.42578125" style="46" customWidth="1"/>
    <col min="8645" max="8645" width="12.5703125" style="46" customWidth="1"/>
    <col min="8646" max="8646" width="14.5703125" style="46" customWidth="1"/>
    <col min="8647" max="8647" width="0" style="46" hidden="1" customWidth="1"/>
    <col min="8648" max="8648" width="12.85546875" style="46" customWidth="1"/>
    <col min="8649" max="8649" width="13.85546875" style="46" customWidth="1"/>
    <col min="8650" max="8650" width="11.5703125" style="46" bestFit="1" customWidth="1"/>
    <col min="8651" max="8896" width="9.140625" style="46"/>
    <col min="8897" max="8897" width="4.28515625" style="46" customWidth="1"/>
    <col min="8898" max="8898" width="39" style="46" customWidth="1"/>
    <col min="8899" max="8899" width="9.7109375" style="46" customWidth="1"/>
    <col min="8900" max="8900" width="14.42578125" style="46" customWidth="1"/>
    <col min="8901" max="8901" width="12.5703125" style="46" customWidth="1"/>
    <col min="8902" max="8902" width="14.5703125" style="46" customWidth="1"/>
    <col min="8903" max="8903" width="0" style="46" hidden="1" customWidth="1"/>
    <col min="8904" max="8904" width="12.85546875" style="46" customWidth="1"/>
    <col min="8905" max="8905" width="13.85546875" style="46" customWidth="1"/>
    <col min="8906" max="8906" width="11.5703125" style="46" bestFit="1" customWidth="1"/>
    <col min="8907" max="9152" width="9.140625" style="46"/>
    <col min="9153" max="9153" width="4.28515625" style="46" customWidth="1"/>
    <col min="9154" max="9154" width="39" style="46" customWidth="1"/>
    <col min="9155" max="9155" width="9.7109375" style="46" customWidth="1"/>
    <col min="9156" max="9156" width="14.42578125" style="46" customWidth="1"/>
    <col min="9157" max="9157" width="12.5703125" style="46" customWidth="1"/>
    <col min="9158" max="9158" width="14.5703125" style="46" customWidth="1"/>
    <col min="9159" max="9159" width="0" style="46" hidden="1" customWidth="1"/>
    <col min="9160" max="9160" width="12.85546875" style="46" customWidth="1"/>
    <col min="9161" max="9161" width="13.85546875" style="46" customWidth="1"/>
    <col min="9162" max="9162" width="11.5703125" style="46" bestFit="1" customWidth="1"/>
    <col min="9163" max="9408" width="9.140625" style="46"/>
    <col min="9409" max="9409" width="4.28515625" style="46" customWidth="1"/>
    <col min="9410" max="9410" width="39" style="46" customWidth="1"/>
    <col min="9411" max="9411" width="9.7109375" style="46" customWidth="1"/>
    <col min="9412" max="9412" width="14.42578125" style="46" customWidth="1"/>
    <col min="9413" max="9413" width="12.5703125" style="46" customWidth="1"/>
    <col min="9414" max="9414" width="14.5703125" style="46" customWidth="1"/>
    <col min="9415" max="9415" width="0" style="46" hidden="1" customWidth="1"/>
    <col min="9416" max="9416" width="12.85546875" style="46" customWidth="1"/>
    <col min="9417" max="9417" width="13.85546875" style="46" customWidth="1"/>
    <col min="9418" max="9418" width="11.5703125" style="46" bestFit="1" customWidth="1"/>
    <col min="9419" max="9664" width="9.140625" style="46"/>
    <col min="9665" max="9665" width="4.28515625" style="46" customWidth="1"/>
    <col min="9666" max="9666" width="39" style="46" customWidth="1"/>
    <col min="9667" max="9667" width="9.7109375" style="46" customWidth="1"/>
    <col min="9668" max="9668" width="14.42578125" style="46" customWidth="1"/>
    <col min="9669" max="9669" width="12.5703125" style="46" customWidth="1"/>
    <col min="9670" max="9670" width="14.5703125" style="46" customWidth="1"/>
    <col min="9671" max="9671" width="0" style="46" hidden="1" customWidth="1"/>
    <col min="9672" max="9672" width="12.85546875" style="46" customWidth="1"/>
    <col min="9673" max="9673" width="13.85546875" style="46" customWidth="1"/>
    <col min="9674" max="9674" width="11.5703125" style="46" bestFit="1" customWidth="1"/>
    <col min="9675" max="9920" width="9.140625" style="46"/>
    <col min="9921" max="9921" width="4.28515625" style="46" customWidth="1"/>
    <col min="9922" max="9922" width="39" style="46" customWidth="1"/>
    <col min="9923" max="9923" width="9.7109375" style="46" customWidth="1"/>
    <col min="9924" max="9924" width="14.42578125" style="46" customWidth="1"/>
    <col min="9925" max="9925" width="12.5703125" style="46" customWidth="1"/>
    <col min="9926" max="9926" width="14.5703125" style="46" customWidth="1"/>
    <col min="9927" max="9927" width="0" style="46" hidden="1" customWidth="1"/>
    <col min="9928" max="9928" width="12.85546875" style="46" customWidth="1"/>
    <col min="9929" max="9929" width="13.85546875" style="46" customWidth="1"/>
    <col min="9930" max="9930" width="11.5703125" style="46" bestFit="1" customWidth="1"/>
    <col min="9931" max="10176" width="9.140625" style="46"/>
    <col min="10177" max="10177" width="4.28515625" style="46" customWidth="1"/>
    <col min="10178" max="10178" width="39" style="46" customWidth="1"/>
    <col min="10179" max="10179" width="9.7109375" style="46" customWidth="1"/>
    <col min="10180" max="10180" width="14.42578125" style="46" customWidth="1"/>
    <col min="10181" max="10181" width="12.5703125" style="46" customWidth="1"/>
    <col min="10182" max="10182" width="14.5703125" style="46" customWidth="1"/>
    <col min="10183" max="10183" width="0" style="46" hidden="1" customWidth="1"/>
    <col min="10184" max="10184" width="12.85546875" style="46" customWidth="1"/>
    <col min="10185" max="10185" width="13.85546875" style="46" customWidth="1"/>
    <col min="10186" max="10186" width="11.5703125" style="46" bestFit="1" customWidth="1"/>
    <col min="10187" max="10432" width="9.140625" style="46"/>
    <col min="10433" max="10433" width="4.28515625" style="46" customWidth="1"/>
    <col min="10434" max="10434" width="39" style="46" customWidth="1"/>
    <col min="10435" max="10435" width="9.7109375" style="46" customWidth="1"/>
    <col min="10436" max="10436" width="14.42578125" style="46" customWidth="1"/>
    <col min="10437" max="10437" width="12.5703125" style="46" customWidth="1"/>
    <col min="10438" max="10438" width="14.5703125" style="46" customWidth="1"/>
    <col min="10439" max="10439" width="0" style="46" hidden="1" customWidth="1"/>
    <col min="10440" max="10440" width="12.85546875" style="46" customWidth="1"/>
    <col min="10441" max="10441" width="13.85546875" style="46" customWidth="1"/>
    <col min="10442" max="10442" width="11.5703125" style="46" bestFit="1" customWidth="1"/>
    <col min="10443" max="10688" width="9.140625" style="46"/>
    <col min="10689" max="10689" width="4.28515625" style="46" customWidth="1"/>
    <col min="10690" max="10690" width="39" style="46" customWidth="1"/>
    <col min="10691" max="10691" width="9.7109375" style="46" customWidth="1"/>
    <col min="10692" max="10692" width="14.42578125" style="46" customWidth="1"/>
    <col min="10693" max="10693" width="12.5703125" style="46" customWidth="1"/>
    <col min="10694" max="10694" width="14.5703125" style="46" customWidth="1"/>
    <col min="10695" max="10695" width="0" style="46" hidden="1" customWidth="1"/>
    <col min="10696" max="10696" width="12.85546875" style="46" customWidth="1"/>
    <col min="10697" max="10697" width="13.85546875" style="46" customWidth="1"/>
    <col min="10698" max="10698" width="11.5703125" style="46" bestFit="1" customWidth="1"/>
    <col min="10699" max="10944" width="9.140625" style="46"/>
    <col min="10945" max="10945" width="4.28515625" style="46" customWidth="1"/>
    <col min="10946" max="10946" width="39" style="46" customWidth="1"/>
    <col min="10947" max="10947" width="9.7109375" style="46" customWidth="1"/>
    <col min="10948" max="10948" width="14.42578125" style="46" customWidth="1"/>
    <col min="10949" max="10949" width="12.5703125" style="46" customWidth="1"/>
    <col min="10950" max="10950" width="14.5703125" style="46" customWidth="1"/>
    <col min="10951" max="10951" width="0" style="46" hidden="1" customWidth="1"/>
    <col min="10952" max="10952" width="12.85546875" style="46" customWidth="1"/>
    <col min="10953" max="10953" width="13.85546875" style="46" customWidth="1"/>
    <col min="10954" max="10954" width="11.5703125" style="46" bestFit="1" customWidth="1"/>
    <col min="10955" max="11200" width="9.140625" style="46"/>
    <col min="11201" max="11201" width="4.28515625" style="46" customWidth="1"/>
    <col min="11202" max="11202" width="39" style="46" customWidth="1"/>
    <col min="11203" max="11203" width="9.7109375" style="46" customWidth="1"/>
    <col min="11204" max="11204" width="14.42578125" style="46" customWidth="1"/>
    <col min="11205" max="11205" width="12.5703125" style="46" customWidth="1"/>
    <col min="11206" max="11206" width="14.5703125" style="46" customWidth="1"/>
    <col min="11207" max="11207" width="0" style="46" hidden="1" customWidth="1"/>
    <col min="11208" max="11208" width="12.85546875" style="46" customWidth="1"/>
    <col min="11209" max="11209" width="13.85546875" style="46" customWidth="1"/>
    <col min="11210" max="11210" width="11.5703125" style="46" bestFit="1" customWidth="1"/>
    <col min="11211" max="11456" width="9.140625" style="46"/>
    <col min="11457" max="11457" width="4.28515625" style="46" customWidth="1"/>
    <col min="11458" max="11458" width="39" style="46" customWidth="1"/>
    <col min="11459" max="11459" width="9.7109375" style="46" customWidth="1"/>
    <col min="11460" max="11460" width="14.42578125" style="46" customWidth="1"/>
    <col min="11461" max="11461" width="12.5703125" style="46" customWidth="1"/>
    <col min="11462" max="11462" width="14.5703125" style="46" customWidth="1"/>
    <col min="11463" max="11463" width="0" style="46" hidden="1" customWidth="1"/>
    <col min="11464" max="11464" width="12.85546875" style="46" customWidth="1"/>
    <col min="11465" max="11465" width="13.85546875" style="46" customWidth="1"/>
    <col min="11466" max="11466" width="11.5703125" style="46" bestFit="1" customWidth="1"/>
    <col min="11467" max="11712" width="9.140625" style="46"/>
    <col min="11713" max="11713" width="4.28515625" style="46" customWidth="1"/>
    <col min="11714" max="11714" width="39" style="46" customWidth="1"/>
    <col min="11715" max="11715" width="9.7109375" style="46" customWidth="1"/>
    <col min="11716" max="11716" width="14.42578125" style="46" customWidth="1"/>
    <col min="11717" max="11717" width="12.5703125" style="46" customWidth="1"/>
    <col min="11718" max="11718" width="14.5703125" style="46" customWidth="1"/>
    <col min="11719" max="11719" width="0" style="46" hidden="1" customWidth="1"/>
    <col min="11720" max="11720" width="12.85546875" style="46" customWidth="1"/>
    <col min="11721" max="11721" width="13.85546875" style="46" customWidth="1"/>
    <col min="11722" max="11722" width="11.5703125" style="46" bestFit="1" customWidth="1"/>
    <col min="11723" max="11968" width="9.140625" style="46"/>
    <col min="11969" max="11969" width="4.28515625" style="46" customWidth="1"/>
    <col min="11970" max="11970" width="39" style="46" customWidth="1"/>
    <col min="11971" max="11971" width="9.7109375" style="46" customWidth="1"/>
    <col min="11972" max="11972" width="14.42578125" style="46" customWidth="1"/>
    <col min="11973" max="11973" width="12.5703125" style="46" customWidth="1"/>
    <col min="11974" max="11974" width="14.5703125" style="46" customWidth="1"/>
    <col min="11975" max="11975" width="0" style="46" hidden="1" customWidth="1"/>
    <col min="11976" max="11976" width="12.85546875" style="46" customWidth="1"/>
    <col min="11977" max="11977" width="13.85546875" style="46" customWidth="1"/>
    <col min="11978" max="11978" width="11.5703125" style="46" bestFit="1" customWidth="1"/>
    <col min="11979" max="12224" width="9.140625" style="46"/>
    <col min="12225" max="12225" width="4.28515625" style="46" customWidth="1"/>
    <col min="12226" max="12226" width="39" style="46" customWidth="1"/>
    <col min="12227" max="12227" width="9.7109375" style="46" customWidth="1"/>
    <col min="12228" max="12228" width="14.42578125" style="46" customWidth="1"/>
    <col min="12229" max="12229" width="12.5703125" style="46" customWidth="1"/>
    <col min="12230" max="12230" width="14.5703125" style="46" customWidth="1"/>
    <col min="12231" max="12231" width="0" style="46" hidden="1" customWidth="1"/>
    <col min="12232" max="12232" width="12.85546875" style="46" customWidth="1"/>
    <col min="12233" max="12233" width="13.85546875" style="46" customWidth="1"/>
    <col min="12234" max="12234" width="11.5703125" style="46" bestFit="1" customWidth="1"/>
    <col min="12235" max="12480" width="9.140625" style="46"/>
    <col min="12481" max="12481" width="4.28515625" style="46" customWidth="1"/>
    <col min="12482" max="12482" width="39" style="46" customWidth="1"/>
    <col min="12483" max="12483" width="9.7109375" style="46" customWidth="1"/>
    <col min="12484" max="12484" width="14.42578125" style="46" customWidth="1"/>
    <col min="12485" max="12485" width="12.5703125" style="46" customWidth="1"/>
    <col min="12486" max="12486" width="14.5703125" style="46" customWidth="1"/>
    <col min="12487" max="12487" width="0" style="46" hidden="1" customWidth="1"/>
    <col min="12488" max="12488" width="12.85546875" style="46" customWidth="1"/>
    <col min="12489" max="12489" width="13.85546875" style="46" customWidth="1"/>
    <col min="12490" max="12490" width="11.5703125" style="46" bestFit="1" customWidth="1"/>
    <col min="12491" max="12736" width="9.140625" style="46"/>
    <col min="12737" max="12737" width="4.28515625" style="46" customWidth="1"/>
    <col min="12738" max="12738" width="39" style="46" customWidth="1"/>
    <col min="12739" max="12739" width="9.7109375" style="46" customWidth="1"/>
    <col min="12740" max="12740" width="14.42578125" style="46" customWidth="1"/>
    <col min="12741" max="12741" width="12.5703125" style="46" customWidth="1"/>
    <col min="12742" max="12742" width="14.5703125" style="46" customWidth="1"/>
    <col min="12743" max="12743" width="0" style="46" hidden="1" customWidth="1"/>
    <col min="12744" max="12744" width="12.85546875" style="46" customWidth="1"/>
    <col min="12745" max="12745" width="13.85546875" style="46" customWidth="1"/>
    <col min="12746" max="12746" width="11.5703125" style="46" bestFit="1" customWidth="1"/>
    <col min="12747" max="12992" width="9.140625" style="46"/>
    <col min="12993" max="12993" width="4.28515625" style="46" customWidth="1"/>
    <col min="12994" max="12994" width="39" style="46" customWidth="1"/>
    <col min="12995" max="12995" width="9.7109375" style="46" customWidth="1"/>
    <col min="12996" max="12996" width="14.42578125" style="46" customWidth="1"/>
    <col min="12997" max="12997" width="12.5703125" style="46" customWidth="1"/>
    <col min="12998" max="12998" width="14.5703125" style="46" customWidth="1"/>
    <col min="12999" max="12999" width="0" style="46" hidden="1" customWidth="1"/>
    <col min="13000" max="13000" width="12.85546875" style="46" customWidth="1"/>
    <col min="13001" max="13001" width="13.85546875" style="46" customWidth="1"/>
    <col min="13002" max="13002" width="11.5703125" style="46" bestFit="1" customWidth="1"/>
    <col min="13003" max="13248" width="9.140625" style="46"/>
    <col min="13249" max="13249" width="4.28515625" style="46" customWidth="1"/>
    <col min="13250" max="13250" width="39" style="46" customWidth="1"/>
    <col min="13251" max="13251" width="9.7109375" style="46" customWidth="1"/>
    <col min="13252" max="13252" width="14.42578125" style="46" customWidth="1"/>
    <col min="13253" max="13253" width="12.5703125" style="46" customWidth="1"/>
    <col min="13254" max="13254" width="14.5703125" style="46" customWidth="1"/>
    <col min="13255" max="13255" width="0" style="46" hidden="1" customWidth="1"/>
    <col min="13256" max="13256" width="12.85546875" style="46" customWidth="1"/>
    <col min="13257" max="13257" width="13.85546875" style="46" customWidth="1"/>
    <col min="13258" max="13258" width="11.5703125" style="46" bestFit="1" customWidth="1"/>
    <col min="13259" max="13504" width="9.140625" style="46"/>
    <col min="13505" max="13505" width="4.28515625" style="46" customWidth="1"/>
    <col min="13506" max="13506" width="39" style="46" customWidth="1"/>
    <col min="13507" max="13507" width="9.7109375" style="46" customWidth="1"/>
    <col min="13508" max="13508" width="14.42578125" style="46" customWidth="1"/>
    <col min="13509" max="13509" width="12.5703125" style="46" customWidth="1"/>
    <col min="13510" max="13510" width="14.5703125" style="46" customWidth="1"/>
    <col min="13511" max="13511" width="0" style="46" hidden="1" customWidth="1"/>
    <col min="13512" max="13512" width="12.85546875" style="46" customWidth="1"/>
    <col min="13513" max="13513" width="13.85546875" style="46" customWidth="1"/>
    <col min="13514" max="13514" width="11.5703125" style="46" bestFit="1" customWidth="1"/>
    <col min="13515" max="13760" width="9.140625" style="46"/>
    <col min="13761" max="13761" width="4.28515625" style="46" customWidth="1"/>
    <col min="13762" max="13762" width="39" style="46" customWidth="1"/>
    <col min="13763" max="13763" width="9.7109375" style="46" customWidth="1"/>
    <col min="13764" max="13764" width="14.42578125" style="46" customWidth="1"/>
    <col min="13765" max="13765" width="12.5703125" style="46" customWidth="1"/>
    <col min="13766" max="13766" width="14.5703125" style="46" customWidth="1"/>
    <col min="13767" max="13767" width="0" style="46" hidden="1" customWidth="1"/>
    <col min="13768" max="13768" width="12.85546875" style="46" customWidth="1"/>
    <col min="13769" max="13769" width="13.85546875" style="46" customWidth="1"/>
    <col min="13770" max="13770" width="11.5703125" style="46" bestFit="1" customWidth="1"/>
    <col min="13771" max="14016" width="9.140625" style="46"/>
    <col min="14017" max="14017" width="4.28515625" style="46" customWidth="1"/>
    <col min="14018" max="14018" width="39" style="46" customWidth="1"/>
    <col min="14019" max="14019" width="9.7109375" style="46" customWidth="1"/>
    <col min="14020" max="14020" width="14.42578125" style="46" customWidth="1"/>
    <col min="14021" max="14021" width="12.5703125" style="46" customWidth="1"/>
    <col min="14022" max="14022" width="14.5703125" style="46" customWidth="1"/>
    <col min="14023" max="14023" width="0" style="46" hidden="1" customWidth="1"/>
    <col min="14024" max="14024" width="12.85546875" style="46" customWidth="1"/>
    <col min="14025" max="14025" width="13.85546875" style="46" customWidth="1"/>
    <col min="14026" max="14026" width="11.5703125" style="46" bestFit="1" customWidth="1"/>
    <col min="14027" max="14272" width="9.140625" style="46"/>
    <col min="14273" max="14273" width="4.28515625" style="46" customWidth="1"/>
    <col min="14274" max="14274" width="39" style="46" customWidth="1"/>
    <col min="14275" max="14275" width="9.7109375" style="46" customWidth="1"/>
    <col min="14276" max="14276" width="14.42578125" style="46" customWidth="1"/>
    <col min="14277" max="14277" width="12.5703125" style="46" customWidth="1"/>
    <col min="14278" max="14278" width="14.5703125" style="46" customWidth="1"/>
    <col min="14279" max="14279" width="0" style="46" hidden="1" customWidth="1"/>
    <col min="14280" max="14280" width="12.85546875" style="46" customWidth="1"/>
    <col min="14281" max="14281" width="13.85546875" style="46" customWidth="1"/>
    <col min="14282" max="14282" width="11.5703125" style="46" bestFit="1" customWidth="1"/>
    <col min="14283" max="14528" width="9.140625" style="46"/>
    <col min="14529" max="14529" width="4.28515625" style="46" customWidth="1"/>
    <col min="14530" max="14530" width="39" style="46" customWidth="1"/>
    <col min="14531" max="14531" width="9.7109375" style="46" customWidth="1"/>
    <col min="14532" max="14532" width="14.42578125" style="46" customWidth="1"/>
    <col min="14533" max="14533" width="12.5703125" style="46" customWidth="1"/>
    <col min="14534" max="14534" width="14.5703125" style="46" customWidth="1"/>
    <col min="14535" max="14535" width="0" style="46" hidden="1" customWidth="1"/>
    <col min="14536" max="14536" width="12.85546875" style="46" customWidth="1"/>
    <col min="14537" max="14537" width="13.85546875" style="46" customWidth="1"/>
    <col min="14538" max="14538" width="11.5703125" style="46" bestFit="1" customWidth="1"/>
    <col min="14539" max="14784" width="9.140625" style="46"/>
    <col min="14785" max="14785" width="4.28515625" style="46" customWidth="1"/>
    <col min="14786" max="14786" width="39" style="46" customWidth="1"/>
    <col min="14787" max="14787" width="9.7109375" style="46" customWidth="1"/>
    <col min="14788" max="14788" width="14.42578125" style="46" customWidth="1"/>
    <col min="14789" max="14789" width="12.5703125" style="46" customWidth="1"/>
    <col min="14790" max="14790" width="14.5703125" style="46" customWidth="1"/>
    <col min="14791" max="14791" width="0" style="46" hidden="1" customWidth="1"/>
    <col min="14792" max="14792" width="12.85546875" style="46" customWidth="1"/>
    <col min="14793" max="14793" width="13.85546875" style="46" customWidth="1"/>
    <col min="14794" max="14794" width="11.5703125" style="46" bestFit="1" customWidth="1"/>
    <col min="14795" max="15040" width="9.140625" style="46"/>
    <col min="15041" max="15041" width="4.28515625" style="46" customWidth="1"/>
    <col min="15042" max="15042" width="39" style="46" customWidth="1"/>
    <col min="15043" max="15043" width="9.7109375" style="46" customWidth="1"/>
    <col min="15044" max="15044" width="14.42578125" style="46" customWidth="1"/>
    <col min="15045" max="15045" width="12.5703125" style="46" customWidth="1"/>
    <col min="15046" max="15046" width="14.5703125" style="46" customWidth="1"/>
    <col min="15047" max="15047" width="0" style="46" hidden="1" customWidth="1"/>
    <col min="15048" max="15048" width="12.85546875" style="46" customWidth="1"/>
    <col min="15049" max="15049" width="13.85546875" style="46" customWidth="1"/>
    <col min="15050" max="15050" width="11.5703125" style="46" bestFit="1" customWidth="1"/>
    <col min="15051" max="15296" width="9.140625" style="46"/>
    <col min="15297" max="15297" width="4.28515625" style="46" customWidth="1"/>
    <col min="15298" max="15298" width="39" style="46" customWidth="1"/>
    <col min="15299" max="15299" width="9.7109375" style="46" customWidth="1"/>
    <col min="15300" max="15300" width="14.42578125" style="46" customWidth="1"/>
    <col min="15301" max="15301" width="12.5703125" style="46" customWidth="1"/>
    <col min="15302" max="15302" width="14.5703125" style="46" customWidth="1"/>
    <col min="15303" max="15303" width="0" style="46" hidden="1" customWidth="1"/>
    <col min="15304" max="15304" width="12.85546875" style="46" customWidth="1"/>
    <col min="15305" max="15305" width="13.85546875" style="46" customWidth="1"/>
    <col min="15306" max="15306" width="11.5703125" style="46" bestFit="1" customWidth="1"/>
    <col min="15307" max="15552" width="9.140625" style="46"/>
    <col min="15553" max="15553" width="4.28515625" style="46" customWidth="1"/>
    <col min="15554" max="15554" width="39" style="46" customWidth="1"/>
    <col min="15555" max="15555" width="9.7109375" style="46" customWidth="1"/>
    <col min="15556" max="15556" width="14.42578125" style="46" customWidth="1"/>
    <col min="15557" max="15557" width="12.5703125" style="46" customWidth="1"/>
    <col min="15558" max="15558" width="14.5703125" style="46" customWidth="1"/>
    <col min="15559" max="15559" width="0" style="46" hidden="1" customWidth="1"/>
    <col min="15560" max="15560" width="12.85546875" style="46" customWidth="1"/>
    <col min="15561" max="15561" width="13.85546875" style="46" customWidth="1"/>
    <col min="15562" max="15562" width="11.5703125" style="46" bestFit="1" customWidth="1"/>
    <col min="15563" max="15808" width="9.140625" style="46"/>
    <col min="15809" max="15809" width="4.28515625" style="46" customWidth="1"/>
    <col min="15810" max="15810" width="39" style="46" customWidth="1"/>
    <col min="15811" max="15811" width="9.7109375" style="46" customWidth="1"/>
    <col min="15812" max="15812" width="14.42578125" style="46" customWidth="1"/>
    <col min="15813" max="15813" width="12.5703125" style="46" customWidth="1"/>
    <col min="15814" max="15814" width="14.5703125" style="46" customWidth="1"/>
    <col min="15815" max="15815" width="0" style="46" hidden="1" customWidth="1"/>
    <col min="15816" max="15816" width="12.85546875" style="46" customWidth="1"/>
    <col min="15817" max="15817" width="13.85546875" style="46" customWidth="1"/>
    <col min="15818" max="15818" width="11.5703125" style="46" bestFit="1" customWidth="1"/>
    <col min="15819" max="16064" width="9.140625" style="46"/>
    <col min="16065" max="16065" width="4.28515625" style="46" customWidth="1"/>
    <col min="16066" max="16066" width="39" style="46" customWidth="1"/>
    <col min="16067" max="16067" width="9.7109375" style="46" customWidth="1"/>
    <col min="16068" max="16068" width="14.42578125" style="46" customWidth="1"/>
    <col min="16069" max="16069" width="12.5703125" style="46" customWidth="1"/>
    <col min="16070" max="16070" width="14.5703125" style="46" customWidth="1"/>
    <col min="16071" max="16071" width="0" style="46" hidden="1" customWidth="1"/>
    <col min="16072" max="16072" width="12.85546875" style="46" customWidth="1"/>
    <col min="16073" max="16073" width="13.85546875" style="46" customWidth="1"/>
    <col min="16074" max="16074" width="11.5703125" style="46" bestFit="1" customWidth="1"/>
    <col min="16075" max="16384" width="9.140625" style="46"/>
  </cols>
  <sheetData>
    <row r="1" spans="1:22" ht="13.5">
      <c r="A1" s="46"/>
      <c r="B1" s="46"/>
      <c r="C1" s="177" t="s">
        <v>123</v>
      </c>
      <c r="D1" s="177"/>
      <c r="E1" s="177"/>
    </row>
    <row r="2" spans="1:22" s="1" customFormat="1" ht="13.5" customHeight="1">
      <c r="C2" s="173" t="s">
        <v>129</v>
      </c>
      <c r="D2" s="173"/>
      <c r="E2" s="17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1" customFormat="1" ht="13.5">
      <c r="C3" s="174" t="s">
        <v>162</v>
      </c>
      <c r="D3" s="174"/>
      <c r="E3" s="17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2" customHeight="1">
      <c r="A4" s="46"/>
      <c r="B4" s="46"/>
      <c r="C4" s="156"/>
      <c r="D4" s="156"/>
      <c r="E4" s="156"/>
    </row>
    <row r="5" spans="1:22" s="32" customFormat="1" ht="53.25" customHeight="1">
      <c r="A5" s="175" t="s">
        <v>143</v>
      </c>
      <c r="B5" s="175"/>
      <c r="C5" s="175"/>
      <c r="D5" s="175"/>
      <c r="E5" s="175"/>
    </row>
    <row r="6" spans="1:22" s="32" customFormat="1" ht="10.5" customHeight="1">
      <c r="A6" s="154"/>
      <c r="B6" s="154"/>
      <c r="C6" s="154"/>
      <c r="D6" s="154"/>
      <c r="E6" s="154"/>
    </row>
    <row r="7" spans="1:22" s="32" customFormat="1" ht="18.75" customHeight="1">
      <c r="A7" s="154"/>
      <c r="B7" s="157" t="s">
        <v>159</v>
      </c>
      <c r="C7" s="154"/>
      <c r="D7" s="154"/>
      <c r="E7" s="154"/>
    </row>
    <row r="8" spans="1:22" s="36" customFormat="1" ht="23.25" customHeight="1">
      <c r="A8" s="33"/>
      <c r="B8" s="180" t="s">
        <v>109</v>
      </c>
      <c r="C8" s="180"/>
      <c r="D8" s="180"/>
      <c r="E8" s="180"/>
    </row>
    <row r="9" spans="1:22" s="38" customFormat="1" ht="44.25" customHeight="1">
      <c r="A9" s="37" t="s">
        <v>1</v>
      </c>
      <c r="B9" s="37" t="s">
        <v>2</v>
      </c>
      <c r="C9" s="37" t="s">
        <v>3</v>
      </c>
      <c r="D9" s="37" t="s">
        <v>41</v>
      </c>
      <c r="E9" s="37" t="s">
        <v>5</v>
      </c>
    </row>
    <row r="10" spans="1:22" s="159" customFormat="1" ht="21.95" customHeight="1">
      <c r="A10" s="158">
        <v>1</v>
      </c>
      <c r="B10" s="158">
        <v>2</v>
      </c>
      <c r="C10" s="158">
        <v>3</v>
      </c>
      <c r="D10" s="158">
        <v>4</v>
      </c>
      <c r="E10" s="158">
        <v>5</v>
      </c>
    </row>
    <row r="11" spans="1:22" s="159" customFormat="1" ht="21.95" customHeight="1">
      <c r="A11" s="178" t="s">
        <v>6</v>
      </c>
      <c r="B11" s="178"/>
      <c r="C11" s="178"/>
      <c r="D11" s="178"/>
      <c r="E11" s="178"/>
    </row>
    <row r="12" spans="1:22" s="43" customFormat="1" ht="21.95" customHeight="1">
      <c r="A12" s="160">
        <v>1</v>
      </c>
      <c r="B12" s="40" t="s">
        <v>7</v>
      </c>
      <c r="C12" s="41">
        <v>1</v>
      </c>
      <c r="D12" s="42">
        <v>310000</v>
      </c>
      <c r="E12" s="42">
        <f t="shared" ref="E12:E24" si="0">D12*C12</f>
        <v>310000</v>
      </c>
    </row>
    <row r="13" spans="1:22" s="43" customFormat="1" ht="21.95" customHeight="1">
      <c r="A13" s="160">
        <v>2</v>
      </c>
      <c r="B13" s="40" t="s">
        <v>42</v>
      </c>
      <c r="C13" s="41">
        <v>1</v>
      </c>
      <c r="D13" s="42">
        <v>165400</v>
      </c>
      <c r="E13" s="42">
        <f t="shared" si="0"/>
        <v>165400</v>
      </c>
    </row>
    <row r="14" spans="1:22" s="43" customFormat="1" ht="41.25" customHeight="1">
      <c r="A14" s="160">
        <v>3</v>
      </c>
      <c r="B14" s="40" t="s">
        <v>47</v>
      </c>
      <c r="C14" s="41">
        <v>1</v>
      </c>
      <c r="D14" s="42">
        <v>160000</v>
      </c>
      <c r="E14" s="42">
        <f t="shared" si="0"/>
        <v>160000</v>
      </c>
    </row>
    <row r="15" spans="1:22" s="43" customFormat="1" ht="21.95" customHeight="1">
      <c r="A15" s="160">
        <v>4</v>
      </c>
      <c r="B15" s="40" t="s">
        <v>10</v>
      </c>
      <c r="C15" s="41">
        <v>1</v>
      </c>
      <c r="D15" s="42">
        <v>160000</v>
      </c>
      <c r="E15" s="42">
        <f t="shared" si="0"/>
        <v>160000</v>
      </c>
    </row>
    <row r="16" spans="1:22" s="43" customFormat="1" ht="21.95" customHeight="1">
      <c r="A16" s="160">
        <v>5</v>
      </c>
      <c r="B16" s="40" t="s">
        <v>22</v>
      </c>
      <c r="C16" s="41">
        <v>1</v>
      </c>
      <c r="D16" s="42">
        <v>120000</v>
      </c>
      <c r="E16" s="42">
        <f t="shared" si="0"/>
        <v>120000</v>
      </c>
    </row>
    <row r="17" spans="1:5" s="43" customFormat="1" ht="21.95" customHeight="1">
      <c r="A17" s="160">
        <v>6</v>
      </c>
      <c r="B17" s="40" t="s">
        <v>43</v>
      </c>
      <c r="C17" s="41">
        <v>1</v>
      </c>
      <c r="D17" s="42">
        <v>107000</v>
      </c>
      <c r="E17" s="42">
        <f t="shared" si="0"/>
        <v>107000</v>
      </c>
    </row>
    <row r="18" spans="1:5" s="43" customFormat="1" ht="21.95" customHeight="1">
      <c r="A18" s="160">
        <v>7</v>
      </c>
      <c r="B18" s="40" t="s">
        <v>25</v>
      </c>
      <c r="C18" s="41">
        <v>1</v>
      </c>
      <c r="D18" s="42">
        <v>111000</v>
      </c>
      <c r="E18" s="42">
        <f t="shared" si="0"/>
        <v>111000</v>
      </c>
    </row>
    <row r="19" spans="1:5" s="43" customFormat="1" ht="21.95" customHeight="1">
      <c r="A19" s="160">
        <v>8</v>
      </c>
      <c r="B19" s="40" t="s">
        <v>44</v>
      </c>
      <c r="C19" s="41">
        <v>2</v>
      </c>
      <c r="D19" s="42">
        <v>100000</v>
      </c>
      <c r="E19" s="42">
        <f t="shared" si="0"/>
        <v>200000</v>
      </c>
    </row>
    <row r="20" spans="1:5" s="43" customFormat="1" ht="21.95" customHeight="1">
      <c r="A20" s="160">
        <v>9</v>
      </c>
      <c r="B20" s="40" t="s">
        <v>46</v>
      </c>
      <c r="C20" s="41">
        <v>1</v>
      </c>
      <c r="D20" s="42">
        <v>100000</v>
      </c>
      <c r="E20" s="42">
        <f t="shared" si="0"/>
        <v>100000</v>
      </c>
    </row>
    <row r="21" spans="1:5" s="43" customFormat="1" ht="21.95" customHeight="1">
      <c r="A21" s="160">
        <v>10</v>
      </c>
      <c r="B21" s="40" t="s">
        <v>45</v>
      </c>
      <c r="C21" s="41">
        <v>1</v>
      </c>
      <c r="D21" s="42">
        <v>101600</v>
      </c>
      <c r="E21" s="42">
        <f t="shared" si="0"/>
        <v>101600</v>
      </c>
    </row>
    <row r="22" spans="1:5" s="43" customFormat="1" ht="21.95" customHeight="1">
      <c r="A22" s="160">
        <v>11</v>
      </c>
      <c r="B22" s="40" t="s">
        <v>121</v>
      </c>
      <c r="C22" s="41">
        <v>1</v>
      </c>
      <c r="D22" s="42">
        <v>140000</v>
      </c>
      <c r="E22" s="42">
        <f t="shared" si="0"/>
        <v>140000</v>
      </c>
    </row>
    <row r="23" spans="1:5" s="43" customFormat="1" ht="21.95" customHeight="1">
      <c r="A23" s="160">
        <v>12</v>
      </c>
      <c r="B23" s="40" t="s">
        <v>14</v>
      </c>
      <c r="C23" s="41">
        <v>4</v>
      </c>
      <c r="D23" s="42">
        <v>88312</v>
      </c>
      <c r="E23" s="42">
        <f t="shared" si="0"/>
        <v>353248</v>
      </c>
    </row>
    <row r="24" spans="1:5" s="43" customFormat="1" ht="21.95" customHeight="1">
      <c r="A24" s="160">
        <v>13</v>
      </c>
      <c r="B24" s="40" t="s">
        <v>28</v>
      </c>
      <c r="C24" s="41">
        <v>1</v>
      </c>
      <c r="D24" s="42">
        <v>88312</v>
      </c>
      <c r="E24" s="42">
        <f t="shared" si="0"/>
        <v>88312</v>
      </c>
    </row>
    <row r="25" spans="1:5" s="43" customFormat="1" ht="21.95" customHeight="1">
      <c r="A25" s="44"/>
      <c r="B25" s="44" t="s">
        <v>18</v>
      </c>
      <c r="C25" s="111">
        <f>SUM(C12:C24)</f>
        <v>17</v>
      </c>
      <c r="D25" s="111"/>
      <c r="E25" s="111">
        <f>SUM(E12:E24)</f>
        <v>2116560</v>
      </c>
    </row>
    <row r="26" spans="1:5" s="43" customFormat="1" ht="21.95" customHeight="1">
      <c r="A26" s="178" t="s">
        <v>48</v>
      </c>
      <c r="B26" s="179"/>
      <c r="C26" s="179"/>
      <c r="D26" s="179"/>
      <c r="E26" s="179"/>
    </row>
    <row r="27" spans="1:5" s="43" customFormat="1" ht="21.95" customHeight="1">
      <c r="A27" s="160">
        <v>14</v>
      </c>
      <c r="B27" s="40" t="s">
        <v>49</v>
      </c>
      <c r="C27" s="41">
        <v>1</v>
      </c>
      <c r="D27" s="42">
        <v>210000</v>
      </c>
      <c r="E27" s="42">
        <f t="shared" ref="E27:E32" si="1">D27*C27</f>
        <v>210000</v>
      </c>
    </row>
    <row r="28" spans="1:5" s="43" customFormat="1" ht="21.95" customHeight="1">
      <c r="A28" s="160">
        <v>15</v>
      </c>
      <c r="B28" s="40" t="s">
        <v>50</v>
      </c>
      <c r="C28" s="41">
        <v>1</v>
      </c>
      <c r="D28" s="42">
        <v>117600</v>
      </c>
      <c r="E28" s="42">
        <f t="shared" si="1"/>
        <v>117600</v>
      </c>
    </row>
    <row r="29" spans="1:5" s="43" customFormat="1" ht="21.95" customHeight="1">
      <c r="A29" s="160">
        <v>16</v>
      </c>
      <c r="B29" s="40" t="s">
        <v>51</v>
      </c>
      <c r="C29" s="41">
        <v>1</v>
      </c>
      <c r="D29" s="42">
        <v>106700</v>
      </c>
      <c r="E29" s="42">
        <f t="shared" si="1"/>
        <v>106700</v>
      </c>
    </row>
    <row r="30" spans="1:5" s="43" customFormat="1" ht="21.95" customHeight="1">
      <c r="A30" s="160">
        <v>17</v>
      </c>
      <c r="B30" s="40" t="s">
        <v>52</v>
      </c>
      <c r="C30" s="41">
        <v>1</v>
      </c>
      <c r="D30" s="42">
        <v>101600</v>
      </c>
      <c r="E30" s="42">
        <f t="shared" si="1"/>
        <v>101600</v>
      </c>
    </row>
    <row r="31" spans="1:5" s="43" customFormat="1" ht="21.95" customHeight="1">
      <c r="A31" s="160">
        <v>18</v>
      </c>
      <c r="B31" s="40" t="s">
        <v>53</v>
      </c>
      <c r="C31" s="41">
        <v>2</v>
      </c>
      <c r="D31" s="42">
        <v>104200</v>
      </c>
      <c r="E31" s="42">
        <f t="shared" si="1"/>
        <v>208400</v>
      </c>
    </row>
    <row r="32" spans="1:5" s="43" customFormat="1" ht="21.95" customHeight="1">
      <c r="A32" s="160">
        <v>19</v>
      </c>
      <c r="B32" s="40" t="s">
        <v>54</v>
      </c>
      <c r="C32" s="41">
        <v>1</v>
      </c>
      <c r="D32" s="42">
        <v>106700</v>
      </c>
      <c r="E32" s="42">
        <f t="shared" si="1"/>
        <v>106700</v>
      </c>
    </row>
    <row r="33" spans="1:5" s="43" customFormat="1" ht="21.95" customHeight="1">
      <c r="A33" s="44"/>
      <c r="B33" s="44" t="s">
        <v>18</v>
      </c>
      <c r="C33" s="111">
        <f>SUM(C27:C32)</f>
        <v>7</v>
      </c>
      <c r="D33" s="111"/>
      <c r="E33" s="112">
        <f>SUM(E27:E32)</f>
        <v>851000</v>
      </c>
    </row>
    <row r="34" spans="1:5" s="43" customFormat="1" ht="21.95" customHeight="1">
      <c r="A34" s="178" t="s">
        <v>55</v>
      </c>
      <c r="B34" s="179"/>
      <c r="C34" s="179"/>
      <c r="D34" s="179"/>
      <c r="E34" s="179"/>
    </row>
    <row r="35" spans="1:5" s="43" customFormat="1" ht="21.95" customHeight="1">
      <c r="A35" s="160">
        <v>20</v>
      </c>
      <c r="B35" s="40" t="s">
        <v>49</v>
      </c>
      <c r="C35" s="41">
        <v>1</v>
      </c>
      <c r="D35" s="42">
        <v>160000</v>
      </c>
      <c r="E35" s="42">
        <f t="shared" ref="E35:E46" si="2">D35*C35</f>
        <v>160000</v>
      </c>
    </row>
    <row r="36" spans="1:5" s="43" customFormat="1" ht="21.95" customHeight="1">
      <c r="A36" s="160">
        <v>21</v>
      </c>
      <c r="B36" s="40" t="s">
        <v>56</v>
      </c>
      <c r="C36" s="41">
        <v>1</v>
      </c>
      <c r="D36" s="42">
        <v>123500</v>
      </c>
      <c r="E36" s="42">
        <f t="shared" si="2"/>
        <v>123500</v>
      </c>
    </row>
    <row r="37" spans="1:5" s="43" customFormat="1" ht="21.95" customHeight="1">
      <c r="A37" s="160">
        <v>22</v>
      </c>
      <c r="B37" s="40" t="s">
        <v>125</v>
      </c>
      <c r="C37" s="41">
        <v>7</v>
      </c>
      <c r="D37" s="42">
        <v>179400</v>
      </c>
      <c r="E37" s="42">
        <f t="shared" si="2"/>
        <v>1255800</v>
      </c>
    </row>
    <row r="38" spans="1:5" s="43" customFormat="1" ht="21.95" customHeight="1">
      <c r="A38" s="160">
        <v>23</v>
      </c>
      <c r="B38" s="40" t="s">
        <v>156</v>
      </c>
      <c r="C38" s="41">
        <v>20</v>
      </c>
      <c r="D38" s="42">
        <v>160000</v>
      </c>
      <c r="E38" s="42">
        <f t="shared" si="2"/>
        <v>3200000</v>
      </c>
    </row>
    <row r="39" spans="1:5" s="43" customFormat="1" ht="21.95" customHeight="1">
      <c r="A39" s="160">
        <v>24</v>
      </c>
      <c r="B39" s="40" t="s">
        <v>157</v>
      </c>
      <c r="C39" s="41">
        <v>23</v>
      </c>
      <c r="D39" s="42">
        <v>107000</v>
      </c>
      <c r="E39" s="42">
        <f t="shared" si="2"/>
        <v>2461000</v>
      </c>
    </row>
    <row r="40" spans="1:5" s="43" customFormat="1" ht="21.95" customHeight="1">
      <c r="A40" s="160">
        <v>25</v>
      </c>
      <c r="B40" s="40" t="s">
        <v>158</v>
      </c>
      <c r="C40" s="41">
        <v>5</v>
      </c>
      <c r="D40" s="42">
        <v>88312</v>
      </c>
      <c r="E40" s="42">
        <f t="shared" si="2"/>
        <v>441560</v>
      </c>
    </row>
    <row r="41" spans="1:5" s="43" customFormat="1" ht="21.95" customHeight="1">
      <c r="A41" s="160">
        <v>26</v>
      </c>
      <c r="B41" s="40" t="s">
        <v>57</v>
      </c>
      <c r="C41" s="41">
        <v>2</v>
      </c>
      <c r="D41" s="42">
        <v>138000</v>
      </c>
      <c r="E41" s="42">
        <f t="shared" si="2"/>
        <v>276000</v>
      </c>
    </row>
    <row r="42" spans="1:5" s="43" customFormat="1" ht="21.95" customHeight="1">
      <c r="A42" s="160">
        <v>27</v>
      </c>
      <c r="B42" s="40" t="s">
        <v>58</v>
      </c>
      <c r="C42" s="41">
        <v>1</v>
      </c>
      <c r="D42" s="42">
        <v>138000</v>
      </c>
      <c r="E42" s="42">
        <f t="shared" si="2"/>
        <v>138000</v>
      </c>
    </row>
    <row r="43" spans="1:5" s="43" customFormat="1" ht="21.95" customHeight="1">
      <c r="A43" s="160">
        <v>28</v>
      </c>
      <c r="B43" s="40" t="s">
        <v>80</v>
      </c>
      <c r="C43" s="41">
        <v>2</v>
      </c>
      <c r="D43" s="42">
        <v>144000</v>
      </c>
      <c r="E43" s="42">
        <f t="shared" si="2"/>
        <v>288000</v>
      </c>
    </row>
    <row r="44" spans="1:5" s="43" customFormat="1" ht="21.95" customHeight="1">
      <c r="A44" s="160">
        <v>29</v>
      </c>
      <c r="B44" s="40" t="s">
        <v>60</v>
      </c>
      <c r="C44" s="41">
        <v>1</v>
      </c>
      <c r="D44" s="42">
        <v>138000</v>
      </c>
      <c r="E44" s="42">
        <f t="shared" si="2"/>
        <v>138000</v>
      </c>
    </row>
    <row r="45" spans="1:5" s="43" customFormat="1" ht="36.75" customHeight="1">
      <c r="A45" s="160">
        <v>30</v>
      </c>
      <c r="B45" s="40" t="s">
        <v>61</v>
      </c>
      <c r="C45" s="41">
        <v>5</v>
      </c>
      <c r="D45" s="42">
        <v>30000</v>
      </c>
      <c r="E45" s="42">
        <f t="shared" si="2"/>
        <v>150000</v>
      </c>
    </row>
    <row r="46" spans="1:5" s="43" customFormat="1" ht="23.25" customHeight="1">
      <c r="A46" s="160">
        <v>31</v>
      </c>
      <c r="B46" s="40" t="s">
        <v>77</v>
      </c>
      <c r="C46" s="41">
        <v>1</v>
      </c>
      <c r="D46" s="42">
        <v>176000</v>
      </c>
      <c r="E46" s="42">
        <f t="shared" si="2"/>
        <v>176000</v>
      </c>
    </row>
    <row r="47" spans="1:5" s="43" customFormat="1" ht="21.95" customHeight="1">
      <c r="A47" s="44"/>
      <c r="B47" s="44" t="s">
        <v>18</v>
      </c>
      <c r="C47" s="111">
        <f>SUM(C35:C46)</f>
        <v>69</v>
      </c>
      <c r="D47" s="111"/>
      <c r="E47" s="112">
        <f>SUM(E35:E46)</f>
        <v>8807860</v>
      </c>
    </row>
    <row r="48" spans="1:5" s="43" customFormat="1" ht="21.95" customHeight="1">
      <c r="A48" s="178" t="s">
        <v>62</v>
      </c>
      <c r="B48" s="179"/>
      <c r="C48" s="179"/>
      <c r="D48" s="179"/>
      <c r="E48" s="179"/>
    </row>
    <row r="49" spans="1:5" s="43" customFormat="1" ht="21.95" customHeight="1">
      <c r="A49" s="160">
        <v>32</v>
      </c>
      <c r="B49" s="40" t="s">
        <v>49</v>
      </c>
      <c r="C49" s="41">
        <v>2</v>
      </c>
      <c r="D49" s="42">
        <v>160000</v>
      </c>
      <c r="E49" s="42">
        <f t="shared" ref="E49:E55" si="3">D49*C49</f>
        <v>320000</v>
      </c>
    </row>
    <row r="50" spans="1:5" s="43" customFormat="1" ht="21.95" customHeight="1">
      <c r="A50" s="160">
        <v>33</v>
      </c>
      <c r="B50" s="40" t="s">
        <v>59</v>
      </c>
      <c r="C50" s="41">
        <v>1</v>
      </c>
      <c r="D50" s="42">
        <v>124700</v>
      </c>
      <c r="E50" s="42">
        <f t="shared" si="3"/>
        <v>124700</v>
      </c>
    </row>
    <row r="51" spans="1:5" s="43" customFormat="1" ht="21.95" customHeight="1">
      <c r="A51" s="160">
        <v>34</v>
      </c>
      <c r="B51" s="40" t="s">
        <v>63</v>
      </c>
      <c r="C51" s="41">
        <v>18</v>
      </c>
      <c r="D51" s="42">
        <v>117600</v>
      </c>
      <c r="E51" s="42">
        <f t="shared" si="3"/>
        <v>2116800</v>
      </c>
    </row>
    <row r="52" spans="1:5" s="43" customFormat="1" ht="21.95" customHeight="1">
      <c r="A52" s="160">
        <v>35</v>
      </c>
      <c r="B52" s="40" t="s">
        <v>64</v>
      </c>
      <c r="C52" s="41">
        <v>28</v>
      </c>
      <c r="D52" s="42">
        <v>117600</v>
      </c>
      <c r="E52" s="42">
        <f t="shared" si="3"/>
        <v>3292800</v>
      </c>
    </row>
    <row r="53" spans="1:5" s="43" customFormat="1" ht="21.95" customHeight="1">
      <c r="A53" s="160">
        <v>36</v>
      </c>
      <c r="B53" s="40" t="s">
        <v>65</v>
      </c>
      <c r="C53" s="41">
        <v>1</v>
      </c>
      <c r="D53" s="42">
        <v>138000</v>
      </c>
      <c r="E53" s="42">
        <f t="shared" si="3"/>
        <v>138000</v>
      </c>
    </row>
    <row r="54" spans="1:5" s="43" customFormat="1" ht="21.95" customHeight="1">
      <c r="A54" s="160">
        <v>37</v>
      </c>
      <c r="B54" s="40" t="s">
        <v>30</v>
      </c>
      <c r="C54" s="41">
        <v>2</v>
      </c>
      <c r="D54" s="42">
        <v>88312</v>
      </c>
      <c r="E54" s="42">
        <f t="shared" si="3"/>
        <v>176624</v>
      </c>
    </row>
    <row r="55" spans="1:5" s="43" customFormat="1" ht="21.95" customHeight="1">
      <c r="A55" s="160">
        <v>38</v>
      </c>
      <c r="B55" s="40" t="s">
        <v>28</v>
      </c>
      <c r="C55" s="41">
        <v>1</v>
      </c>
      <c r="D55" s="42">
        <v>88312</v>
      </c>
      <c r="E55" s="42">
        <f t="shared" si="3"/>
        <v>88312</v>
      </c>
    </row>
    <row r="56" spans="1:5" s="43" customFormat="1" ht="21.95" customHeight="1">
      <c r="A56" s="44"/>
      <c r="B56" s="44" t="s">
        <v>18</v>
      </c>
      <c r="C56" s="111">
        <f>SUM(C49:C55)</f>
        <v>53</v>
      </c>
      <c r="D56" s="111"/>
      <c r="E56" s="112">
        <f>SUM(E49:E55)</f>
        <v>6257236</v>
      </c>
    </row>
    <row r="57" spans="1:5" s="43" customFormat="1" ht="21.95" customHeight="1">
      <c r="A57" s="178" t="s">
        <v>66</v>
      </c>
      <c r="B57" s="179"/>
      <c r="C57" s="179"/>
      <c r="D57" s="179"/>
      <c r="E57" s="179"/>
    </row>
    <row r="58" spans="1:5" s="43" customFormat="1" ht="21.95" customHeight="1">
      <c r="A58" s="160">
        <v>39</v>
      </c>
      <c r="B58" s="40" t="s">
        <v>49</v>
      </c>
      <c r="C58" s="41">
        <v>1</v>
      </c>
      <c r="D58" s="42">
        <v>160000</v>
      </c>
      <c r="E58" s="42">
        <f>D58*C58</f>
        <v>160000</v>
      </c>
    </row>
    <row r="59" spans="1:5" s="43" customFormat="1" ht="21.95" customHeight="1">
      <c r="A59" s="160">
        <v>40</v>
      </c>
      <c r="B59" s="40" t="s">
        <v>67</v>
      </c>
      <c r="C59" s="41">
        <v>1</v>
      </c>
      <c r="D59" s="42">
        <v>149900</v>
      </c>
      <c r="E59" s="42">
        <f>D59*C59</f>
        <v>149900</v>
      </c>
    </row>
    <row r="60" spans="1:5" s="43" customFormat="1" ht="21.95" customHeight="1">
      <c r="A60" s="160">
        <v>41</v>
      </c>
      <c r="B60" s="40" t="s">
        <v>37</v>
      </c>
      <c r="C60" s="41">
        <v>3</v>
      </c>
      <c r="D60" s="42">
        <v>117600</v>
      </c>
      <c r="E60" s="42">
        <f>D60*C60</f>
        <v>352800</v>
      </c>
    </row>
    <row r="61" spans="1:5" s="43" customFormat="1" ht="21.95" customHeight="1">
      <c r="A61" s="44"/>
      <c r="B61" s="44" t="s">
        <v>18</v>
      </c>
      <c r="C61" s="111">
        <f>SUM(C58:C60)</f>
        <v>5</v>
      </c>
      <c r="D61" s="111"/>
      <c r="E61" s="112">
        <f>SUM(E58:E60)</f>
        <v>662700</v>
      </c>
    </row>
    <row r="62" spans="1:5" s="43" customFormat="1" ht="21.95" customHeight="1">
      <c r="A62" s="178" t="s">
        <v>68</v>
      </c>
      <c r="B62" s="179"/>
      <c r="C62" s="179"/>
      <c r="D62" s="179"/>
      <c r="E62" s="179"/>
    </row>
    <row r="63" spans="1:5" s="43" customFormat="1" ht="21.95" customHeight="1">
      <c r="A63" s="160">
        <v>42</v>
      </c>
      <c r="B63" s="40" t="s">
        <v>49</v>
      </c>
      <c r="C63" s="41">
        <v>1</v>
      </c>
      <c r="D63" s="42">
        <v>160000</v>
      </c>
      <c r="E63" s="42">
        <f t="shared" ref="E63:E69" si="4">D63*C63</f>
        <v>160000</v>
      </c>
    </row>
    <row r="64" spans="1:5" s="43" customFormat="1" ht="21.95" customHeight="1">
      <c r="A64" s="160">
        <v>43</v>
      </c>
      <c r="B64" s="40" t="s">
        <v>53</v>
      </c>
      <c r="C64" s="41">
        <v>2</v>
      </c>
      <c r="D64" s="42">
        <v>117600</v>
      </c>
      <c r="E64" s="42">
        <f t="shared" si="4"/>
        <v>235200</v>
      </c>
    </row>
    <row r="65" spans="1:5" s="43" customFormat="1" ht="21.95" customHeight="1">
      <c r="A65" s="160">
        <v>44</v>
      </c>
      <c r="B65" s="40" t="s">
        <v>69</v>
      </c>
      <c r="C65" s="41">
        <v>1</v>
      </c>
      <c r="D65" s="42">
        <v>147000</v>
      </c>
      <c r="E65" s="42">
        <f t="shared" si="4"/>
        <v>147000</v>
      </c>
    </row>
    <row r="66" spans="1:5" s="43" customFormat="1" ht="21.95" customHeight="1">
      <c r="A66" s="160">
        <v>45</v>
      </c>
      <c r="B66" s="40" t="s">
        <v>50</v>
      </c>
      <c r="C66" s="41">
        <v>1</v>
      </c>
      <c r="D66" s="42">
        <v>147000</v>
      </c>
      <c r="E66" s="42">
        <f t="shared" si="4"/>
        <v>147000</v>
      </c>
    </row>
    <row r="67" spans="1:5" s="43" customFormat="1" ht="21.95" customHeight="1">
      <c r="A67" s="160">
        <v>46</v>
      </c>
      <c r="B67" s="40" t="s">
        <v>70</v>
      </c>
      <c r="C67" s="41">
        <v>1</v>
      </c>
      <c r="D67" s="42">
        <v>138000</v>
      </c>
      <c r="E67" s="42">
        <f t="shared" si="4"/>
        <v>138000</v>
      </c>
    </row>
    <row r="68" spans="1:5" s="43" customFormat="1" ht="21.95" customHeight="1">
      <c r="A68" s="160">
        <v>47</v>
      </c>
      <c r="B68" s="40" t="s">
        <v>71</v>
      </c>
      <c r="C68" s="41">
        <v>1</v>
      </c>
      <c r="D68" s="42">
        <v>210000</v>
      </c>
      <c r="E68" s="42">
        <f t="shared" si="4"/>
        <v>210000</v>
      </c>
    </row>
    <row r="69" spans="1:5" s="43" customFormat="1" ht="21.95" customHeight="1">
      <c r="A69" s="160">
        <v>48</v>
      </c>
      <c r="B69" s="40" t="s">
        <v>72</v>
      </c>
      <c r="C69" s="41">
        <v>5</v>
      </c>
      <c r="D69" s="42">
        <v>117600</v>
      </c>
      <c r="E69" s="42">
        <f t="shared" si="4"/>
        <v>588000</v>
      </c>
    </row>
    <row r="70" spans="1:5" s="43" customFormat="1" ht="21.95" customHeight="1">
      <c r="A70" s="44"/>
      <c r="B70" s="44" t="s">
        <v>18</v>
      </c>
      <c r="C70" s="111">
        <f>SUM(C63:C69)</f>
        <v>12</v>
      </c>
      <c r="D70" s="111"/>
      <c r="E70" s="112">
        <f>SUM(E63:E69)</f>
        <v>1625200</v>
      </c>
    </row>
    <row r="71" spans="1:5" s="43" customFormat="1" ht="21.95" customHeight="1">
      <c r="A71" s="178" t="s">
        <v>73</v>
      </c>
      <c r="B71" s="179"/>
      <c r="C71" s="179"/>
      <c r="D71" s="179"/>
      <c r="E71" s="179"/>
    </row>
    <row r="72" spans="1:5" s="43" customFormat="1" ht="21.95" customHeight="1">
      <c r="A72" s="160">
        <v>49</v>
      </c>
      <c r="B72" s="40" t="s">
        <v>31</v>
      </c>
      <c r="C72" s="41">
        <v>2</v>
      </c>
      <c r="D72" s="42">
        <v>138000</v>
      </c>
      <c r="E72" s="42">
        <f t="shared" ref="E72:E82" si="5">D72*C72</f>
        <v>276000</v>
      </c>
    </row>
    <row r="73" spans="1:5" s="43" customFormat="1" ht="21.95" customHeight="1">
      <c r="A73" s="160">
        <v>50</v>
      </c>
      <c r="B73" s="40" t="s">
        <v>74</v>
      </c>
      <c r="C73" s="41">
        <v>2</v>
      </c>
      <c r="D73" s="42">
        <v>144650</v>
      </c>
      <c r="E73" s="42">
        <f t="shared" si="5"/>
        <v>289300</v>
      </c>
    </row>
    <row r="74" spans="1:5" s="43" customFormat="1" ht="21.95" customHeight="1">
      <c r="A74" s="160">
        <v>51</v>
      </c>
      <c r="B74" s="40" t="s">
        <v>75</v>
      </c>
      <c r="C74" s="41">
        <v>3</v>
      </c>
      <c r="D74" s="42">
        <v>278100</v>
      </c>
      <c r="E74" s="42">
        <f t="shared" si="5"/>
        <v>834300</v>
      </c>
    </row>
    <row r="75" spans="1:5" s="43" customFormat="1" ht="21.95" customHeight="1">
      <c r="A75" s="160">
        <v>52</v>
      </c>
      <c r="B75" s="40" t="s">
        <v>72</v>
      </c>
      <c r="C75" s="41">
        <v>12</v>
      </c>
      <c r="D75" s="42">
        <v>173500</v>
      </c>
      <c r="E75" s="42">
        <f t="shared" si="5"/>
        <v>2082000</v>
      </c>
    </row>
    <row r="76" spans="1:5" s="43" customFormat="1" ht="21.95" customHeight="1">
      <c r="A76" s="160">
        <v>53</v>
      </c>
      <c r="B76" s="40" t="s">
        <v>76</v>
      </c>
      <c r="C76" s="41">
        <v>1</v>
      </c>
      <c r="D76" s="42">
        <v>124700</v>
      </c>
      <c r="E76" s="42">
        <f t="shared" si="5"/>
        <v>124700</v>
      </c>
    </row>
    <row r="77" spans="1:5" s="43" customFormat="1" ht="21.95" customHeight="1">
      <c r="A77" s="160">
        <v>54</v>
      </c>
      <c r="B77" s="40" t="s">
        <v>77</v>
      </c>
      <c r="C77" s="41">
        <v>4</v>
      </c>
      <c r="D77" s="42">
        <v>271500</v>
      </c>
      <c r="E77" s="42">
        <f t="shared" si="5"/>
        <v>1086000</v>
      </c>
    </row>
    <row r="78" spans="1:5" s="43" customFormat="1" ht="21.95" customHeight="1">
      <c r="A78" s="160">
        <v>55</v>
      </c>
      <c r="B78" s="40" t="s">
        <v>78</v>
      </c>
      <c r="C78" s="41">
        <v>2</v>
      </c>
      <c r="D78" s="42">
        <v>278100</v>
      </c>
      <c r="E78" s="42">
        <f t="shared" si="5"/>
        <v>556200</v>
      </c>
    </row>
    <row r="79" spans="1:5" s="43" customFormat="1" ht="21.95" customHeight="1">
      <c r="A79" s="160">
        <v>56</v>
      </c>
      <c r="B79" s="40" t="s">
        <v>72</v>
      </c>
      <c r="C79" s="41">
        <v>2</v>
      </c>
      <c r="D79" s="42">
        <v>138000</v>
      </c>
      <c r="E79" s="42">
        <f t="shared" si="5"/>
        <v>276000</v>
      </c>
    </row>
    <row r="80" spans="1:5" s="43" customFormat="1" ht="21.95" customHeight="1">
      <c r="A80" s="160">
        <v>57</v>
      </c>
      <c r="B80" s="40" t="s">
        <v>57</v>
      </c>
      <c r="C80" s="41">
        <v>1</v>
      </c>
      <c r="D80" s="42">
        <v>138000</v>
      </c>
      <c r="E80" s="42">
        <f t="shared" si="5"/>
        <v>138000</v>
      </c>
    </row>
    <row r="81" spans="1:5" s="43" customFormat="1" ht="21.95" customHeight="1">
      <c r="A81" s="160">
        <v>58</v>
      </c>
      <c r="B81" s="40" t="s">
        <v>144</v>
      </c>
      <c r="C81" s="41">
        <v>3</v>
      </c>
      <c r="D81" s="42">
        <v>120000</v>
      </c>
      <c r="E81" s="42">
        <f t="shared" si="5"/>
        <v>360000</v>
      </c>
    </row>
    <row r="82" spans="1:5" s="43" customFormat="1" ht="21.95" customHeight="1">
      <c r="A82" s="160">
        <v>59</v>
      </c>
      <c r="B82" s="40" t="s">
        <v>30</v>
      </c>
      <c r="C82" s="41">
        <v>1</v>
      </c>
      <c r="D82" s="42">
        <v>88312</v>
      </c>
      <c r="E82" s="42">
        <f t="shared" si="5"/>
        <v>88312</v>
      </c>
    </row>
    <row r="83" spans="1:5" s="43" customFormat="1" ht="21.95" customHeight="1">
      <c r="A83" s="44"/>
      <c r="B83" s="44" t="s">
        <v>18</v>
      </c>
      <c r="C83" s="111">
        <f>+C72+C73+C74+C75+C76+C77+C78+C79+C80+C81</f>
        <v>32</v>
      </c>
      <c r="D83" s="111"/>
      <c r="E83" s="112">
        <f>SUM(E72:E82)</f>
        <v>6110812</v>
      </c>
    </row>
    <row r="84" spans="1:5" s="43" customFormat="1" ht="21.95" customHeight="1">
      <c r="A84" s="178" t="s">
        <v>79</v>
      </c>
      <c r="B84" s="179"/>
      <c r="C84" s="179"/>
      <c r="D84" s="179"/>
      <c r="E84" s="179"/>
    </row>
    <row r="85" spans="1:5" s="43" customFormat="1" ht="21.95" customHeight="1">
      <c r="A85" s="160">
        <v>60</v>
      </c>
      <c r="B85" s="40" t="s">
        <v>72</v>
      </c>
      <c r="C85" s="41">
        <v>10</v>
      </c>
      <c r="D85" s="42">
        <v>117600</v>
      </c>
      <c r="E85" s="42">
        <f>D85*C85</f>
        <v>1176000</v>
      </c>
    </row>
    <row r="86" spans="1:5" s="43" customFormat="1" ht="21.95" customHeight="1">
      <c r="A86" s="160">
        <v>61</v>
      </c>
      <c r="B86" s="40" t="s">
        <v>80</v>
      </c>
      <c r="C86" s="41">
        <v>1</v>
      </c>
      <c r="D86" s="42">
        <v>157000</v>
      </c>
      <c r="E86" s="42">
        <f>D86*C86</f>
        <v>157000</v>
      </c>
    </row>
    <row r="87" spans="1:5" s="43" customFormat="1" ht="21.95" customHeight="1">
      <c r="A87" s="44"/>
      <c r="B87" s="44" t="s">
        <v>18</v>
      </c>
      <c r="C87" s="111">
        <f>SUM(C85:C86)</f>
        <v>11</v>
      </c>
      <c r="D87" s="111"/>
      <c r="E87" s="112">
        <f>SUM(E85:E86)</f>
        <v>1333000</v>
      </c>
    </row>
    <row r="88" spans="1:5" s="164" customFormat="1" ht="21.95" customHeight="1">
      <c r="A88" s="161"/>
      <c r="B88" s="162" t="s">
        <v>81</v>
      </c>
      <c r="C88" s="163">
        <f>+C87+C83+C70+C61+C56+C47+C33+C25</f>
        <v>206</v>
      </c>
      <c r="D88" s="163"/>
      <c r="E88" s="112">
        <f>+E87+E83+E70+E61+E56+E47+E33+E25</f>
        <v>27764368</v>
      </c>
    </row>
    <row r="89" spans="1:5" s="155" customFormat="1" ht="21.95" customHeight="1">
      <c r="B89" s="165"/>
      <c r="C89" s="166"/>
    </row>
    <row r="90" spans="1:5" s="155" customFormat="1" ht="21.95" customHeight="1">
      <c r="B90" s="165"/>
      <c r="C90" s="166"/>
    </row>
    <row r="91" spans="1:5" s="155" customFormat="1" ht="21.95" customHeight="1">
      <c r="B91" s="165"/>
      <c r="C91" s="166"/>
    </row>
    <row r="92" spans="1:5" s="155" customFormat="1" ht="21.95" customHeight="1">
      <c r="B92" s="165"/>
      <c r="C92" s="166"/>
    </row>
    <row r="93" spans="1:5" s="155" customFormat="1" ht="21.95" customHeight="1">
      <c r="B93" s="165"/>
      <c r="C93" s="166"/>
    </row>
    <row r="94" spans="1:5" s="155" customFormat="1" ht="21.95" customHeight="1">
      <c r="B94" s="165"/>
      <c r="C94" s="166"/>
    </row>
    <row r="95" spans="1:5" s="155" customFormat="1" ht="21.95" customHeight="1">
      <c r="B95" s="165"/>
      <c r="C95" s="166"/>
    </row>
    <row r="96" spans="1:5" s="155" customFormat="1" ht="21.95" customHeight="1">
      <c r="B96" s="165"/>
      <c r="C96" s="166"/>
    </row>
    <row r="97" spans="2:3" s="155" customFormat="1" ht="21.95" customHeight="1">
      <c r="B97" s="165"/>
      <c r="C97" s="166"/>
    </row>
    <row r="98" spans="2:3" s="155" customFormat="1" ht="21.95" customHeight="1">
      <c r="B98" s="165"/>
      <c r="C98" s="166"/>
    </row>
    <row r="99" spans="2:3" s="155" customFormat="1" ht="21.95" customHeight="1">
      <c r="B99" s="165"/>
      <c r="C99" s="166"/>
    </row>
    <row r="100" spans="2:3" s="155" customFormat="1" ht="21.95" customHeight="1">
      <c r="B100" s="165"/>
      <c r="C100" s="166"/>
    </row>
    <row r="101" spans="2:3" s="155" customFormat="1" ht="21.95" customHeight="1">
      <c r="B101" s="165"/>
      <c r="C101" s="166"/>
    </row>
    <row r="102" spans="2:3" s="155" customFormat="1" ht="21.95" customHeight="1">
      <c r="B102" s="165"/>
      <c r="C102" s="166"/>
    </row>
    <row r="103" spans="2:3" s="155" customFormat="1" ht="21.95" customHeight="1">
      <c r="B103" s="165"/>
      <c r="C103" s="166"/>
    </row>
    <row r="104" spans="2:3" s="155" customFormat="1" ht="21.95" customHeight="1">
      <c r="B104" s="165"/>
      <c r="C104" s="166"/>
    </row>
    <row r="105" spans="2:3" s="155" customFormat="1" ht="21.95" customHeight="1">
      <c r="B105" s="165"/>
      <c r="C105" s="166"/>
    </row>
    <row r="106" spans="2:3" s="155" customFormat="1" ht="21.95" customHeight="1">
      <c r="B106" s="165"/>
      <c r="C106" s="166"/>
    </row>
    <row r="107" spans="2:3" s="155" customFormat="1" ht="21.95" customHeight="1">
      <c r="B107" s="165"/>
      <c r="C107" s="166"/>
    </row>
    <row r="108" spans="2:3" s="155" customFormat="1" ht="21.95" customHeight="1">
      <c r="B108" s="165"/>
      <c r="C108" s="166"/>
    </row>
    <row r="109" spans="2:3" s="155" customFormat="1" ht="21.95" customHeight="1">
      <c r="B109" s="165"/>
      <c r="C109" s="166"/>
    </row>
    <row r="110" spans="2:3" s="155" customFormat="1" ht="21.95" customHeight="1">
      <c r="B110" s="165"/>
      <c r="C110" s="166"/>
    </row>
    <row r="111" spans="2:3" s="155" customFormat="1" ht="21.95" customHeight="1">
      <c r="B111" s="165"/>
      <c r="C111" s="166"/>
    </row>
    <row r="112" spans="2:3" s="155" customFormat="1" ht="21.95" customHeight="1">
      <c r="B112" s="165"/>
      <c r="C112" s="166"/>
    </row>
    <row r="113" spans="2:3" s="155" customFormat="1" ht="21.95" customHeight="1">
      <c r="B113" s="165"/>
      <c r="C113" s="166"/>
    </row>
    <row r="114" spans="2:3" s="155" customFormat="1" ht="21.95" customHeight="1">
      <c r="B114" s="165"/>
      <c r="C114" s="166"/>
    </row>
    <row r="115" spans="2:3" s="155" customFormat="1" ht="21.95" customHeight="1">
      <c r="B115" s="165"/>
      <c r="C115" s="166"/>
    </row>
    <row r="116" spans="2:3" s="155" customFormat="1" ht="21.95" customHeight="1">
      <c r="B116" s="165"/>
      <c r="C116" s="166"/>
    </row>
    <row r="117" spans="2:3" s="155" customFormat="1" ht="21.95" customHeight="1">
      <c r="B117" s="165"/>
      <c r="C117" s="166"/>
    </row>
    <row r="118" spans="2:3" s="155" customFormat="1" ht="21.95" customHeight="1">
      <c r="B118" s="165"/>
      <c r="C118" s="166"/>
    </row>
    <row r="119" spans="2:3" s="155" customFormat="1" ht="21.95" customHeight="1">
      <c r="B119" s="165"/>
      <c r="C119" s="166"/>
    </row>
    <row r="120" spans="2:3" s="155" customFormat="1" ht="21.95" customHeight="1">
      <c r="B120" s="165"/>
      <c r="C120" s="166"/>
    </row>
    <row r="121" spans="2:3" s="155" customFormat="1" ht="21.95" customHeight="1">
      <c r="B121" s="165"/>
      <c r="C121" s="166"/>
    </row>
    <row r="122" spans="2:3" s="155" customFormat="1" ht="21.95" customHeight="1">
      <c r="B122" s="165"/>
      <c r="C122" s="166"/>
    </row>
    <row r="123" spans="2:3" s="155" customFormat="1" ht="21.95" customHeight="1">
      <c r="B123" s="165"/>
      <c r="C123" s="166"/>
    </row>
    <row r="124" spans="2:3" s="155" customFormat="1" ht="21.95" customHeight="1">
      <c r="B124" s="165"/>
      <c r="C124" s="166"/>
    </row>
    <row r="125" spans="2:3" s="155" customFormat="1" ht="21.95" customHeight="1">
      <c r="B125" s="165"/>
      <c r="C125" s="166"/>
    </row>
    <row r="126" spans="2:3" s="155" customFormat="1" ht="21.95" customHeight="1">
      <c r="B126" s="165"/>
      <c r="C126" s="166"/>
    </row>
    <row r="127" spans="2:3" s="155" customFormat="1" ht="21.95" customHeight="1">
      <c r="B127" s="165"/>
      <c r="C127" s="166"/>
    </row>
    <row r="128" spans="2:3" s="155" customFormat="1" ht="21.95" customHeight="1">
      <c r="B128" s="165"/>
      <c r="C128" s="166"/>
    </row>
    <row r="129" spans="2:3" s="155" customFormat="1" ht="21.95" customHeight="1">
      <c r="B129" s="165"/>
      <c r="C129" s="166"/>
    </row>
    <row r="130" spans="2:3" s="155" customFormat="1" ht="21.95" customHeight="1">
      <c r="B130" s="165"/>
      <c r="C130" s="166"/>
    </row>
    <row r="131" spans="2:3" s="155" customFormat="1" ht="21.95" customHeight="1">
      <c r="B131" s="165"/>
      <c r="C131" s="166"/>
    </row>
    <row r="132" spans="2:3" s="155" customFormat="1" ht="21.95" customHeight="1">
      <c r="B132" s="165"/>
      <c r="C132" s="166"/>
    </row>
    <row r="133" spans="2:3" s="155" customFormat="1" ht="21.95" customHeight="1">
      <c r="B133" s="165"/>
      <c r="C133" s="166"/>
    </row>
    <row r="134" spans="2:3" s="155" customFormat="1" ht="21.95" customHeight="1">
      <c r="B134" s="165"/>
      <c r="C134" s="166"/>
    </row>
    <row r="135" spans="2:3" s="155" customFormat="1" ht="21.95" customHeight="1">
      <c r="B135" s="165"/>
      <c r="C135" s="166"/>
    </row>
    <row r="136" spans="2:3" s="155" customFormat="1" ht="21.95" customHeight="1">
      <c r="B136" s="165"/>
      <c r="C136" s="166"/>
    </row>
    <row r="137" spans="2:3" s="155" customFormat="1" ht="21.95" customHeight="1">
      <c r="B137" s="165"/>
      <c r="C137" s="166"/>
    </row>
    <row r="138" spans="2:3" s="155" customFormat="1" ht="21.95" customHeight="1">
      <c r="B138" s="165"/>
      <c r="C138" s="166"/>
    </row>
    <row r="139" spans="2:3" s="155" customFormat="1" ht="21.95" customHeight="1">
      <c r="B139" s="165"/>
      <c r="C139" s="166"/>
    </row>
    <row r="140" spans="2:3" s="155" customFormat="1" ht="21.95" customHeight="1">
      <c r="B140" s="165"/>
      <c r="C140" s="166"/>
    </row>
    <row r="141" spans="2:3" s="155" customFormat="1" ht="21.95" customHeight="1">
      <c r="B141" s="165"/>
      <c r="C141" s="166"/>
    </row>
    <row r="142" spans="2:3" s="155" customFormat="1" ht="21.95" customHeight="1">
      <c r="B142" s="165"/>
      <c r="C142" s="166"/>
    </row>
    <row r="143" spans="2:3" s="155" customFormat="1" ht="21.95" customHeight="1">
      <c r="B143" s="165"/>
      <c r="C143" s="166"/>
    </row>
    <row r="144" spans="2:3" s="155" customFormat="1" ht="21.95" customHeight="1">
      <c r="B144" s="165"/>
      <c r="C144" s="166"/>
    </row>
    <row r="145" spans="2:3" s="155" customFormat="1" ht="21.95" customHeight="1">
      <c r="B145" s="165"/>
      <c r="C145" s="166"/>
    </row>
    <row r="146" spans="2:3" s="155" customFormat="1" ht="21.95" customHeight="1">
      <c r="B146" s="165"/>
      <c r="C146" s="166"/>
    </row>
    <row r="147" spans="2:3" s="155" customFormat="1" ht="21.95" customHeight="1">
      <c r="B147" s="165"/>
      <c r="C147" s="166"/>
    </row>
    <row r="148" spans="2:3" s="155" customFormat="1" ht="21.95" customHeight="1">
      <c r="B148" s="165"/>
      <c r="C148" s="166"/>
    </row>
    <row r="149" spans="2:3" s="155" customFormat="1" ht="21.95" customHeight="1">
      <c r="B149" s="165"/>
      <c r="C149" s="166"/>
    </row>
    <row r="150" spans="2:3" s="155" customFormat="1" ht="21.95" customHeight="1">
      <c r="B150" s="165"/>
      <c r="C150" s="166"/>
    </row>
    <row r="151" spans="2:3" s="155" customFormat="1" ht="21.95" customHeight="1">
      <c r="B151" s="165"/>
      <c r="C151" s="166"/>
    </row>
    <row r="152" spans="2:3" s="155" customFormat="1" ht="21.95" customHeight="1">
      <c r="B152" s="165"/>
      <c r="C152" s="166"/>
    </row>
    <row r="153" spans="2:3" s="155" customFormat="1" ht="21.95" customHeight="1">
      <c r="B153" s="165"/>
      <c r="C153" s="166"/>
    </row>
    <row r="154" spans="2:3" s="155" customFormat="1" ht="21.95" customHeight="1">
      <c r="B154" s="165"/>
      <c r="C154" s="166"/>
    </row>
    <row r="155" spans="2:3" s="155" customFormat="1" ht="21.95" customHeight="1">
      <c r="B155" s="165"/>
      <c r="C155" s="166"/>
    </row>
    <row r="156" spans="2:3" s="155" customFormat="1" ht="21.95" customHeight="1">
      <c r="B156" s="165"/>
      <c r="C156" s="166"/>
    </row>
    <row r="157" spans="2:3" s="155" customFormat="1" ht="21.95" customHeight="1">
      <c r="B157" s="165"/>
      <c r="C157" s="166"/>
    </row>
    <row r="158" spans="2:3" s="155" customFormat="1" ht="21.95" customHeight="1">
      <c r="B158" s="165"/>
      <c r="C158" s="166"/>
    </row>
    <row r="159" spans="2:3" s="155" customFormat="1" ht="21.95" customHeight="1">
      <c r="B159" s="165"/>
      <c r="C159" s="166"/>
    </row>
    <row r="160" spans="2:3" s="155" customFormat="1" ht="21.95" customHeight="1">
      <c r="B160" s="165"/>
      <c r="C160" s="166"/>
    </row>
    <row r="161" spans="2:3" s="155" customFormat="1" ht="21.95" customHeight="1">
      <c r="B161" s="165"/>
      <c r="C161" s="166"/>
    </row>
    <row r="162" spans="2:3" s="155" customFormat="1" ht="21.95" customHeight="1">
      <c r="B162" s="165"/>
      <c r="C162" s="166"/>
    </row>
    <row r="163" spans="2:3" s="155" customFormat="1" ht="21.95" customHeight="1">
      <c r="B163" s="165"/>
      <c r="C163" s="166"/>
    </row>
    <row r="164" spans="2:3" s="155" customFormat="1" ht="21.95" customHeight="1">
      <c r="B164" s="165"/>
      <c r="C164" s="166"/>
    </row>
    <row r="165" spans="2:3" s="155" customFormat="1" ht="21.95" customHeight="1">
      <c r="B165" s="165"/>
      <c r="C165" s="166"/>
    </row>
    <row r="166" spans="2:3" s="155" customFormat="1" ht="21.95" customHeight="1">
      <c r="B166" s="165"/>
      <c r="C166" s="166"/>
    </row>
    <row r="167" spans="2:3" s="155" customFormat="1" ht="21.95" customHeight="1">
      <c r="B167" s="165"/>
      <c r="C167" s="166"/>
    </row>
    <row r="168" spans="2:3" s="155" customFormat="1" ht="21.95" customHeight="1">
      <c r="B168" s="165"/>
      <c r="C168" s="166"/>
    </row>
    <row r="169" spans="2:3" s="155" customFormat="1" ht="21.95" customHeight="1">
      <c r="B169" s="165"/>
      <c r="C169" s="166"/>
    </row>
    <row r="170" spans="2:3" s="155" customFormat="1" ht="21.95" customHeight="1">
      <c r="B170" s="165"/>
      <c r="C170" s="166"/>
    </row>
    <row r="171" spans="2:3" s="155" customFormat="1" ht="21.95" customHeight="1">
      <c r="B171" s="165"/>
      <c r="C171" s="166"/>
    </row>
    <row r="172" spans="2:3" s="155" customFormat="1" ht="21.95" customHeight="1">
      <c r="B172" s="165"/>
      <c r="C172" s="166"/>
    </row>
    <row r="173" spans="2:3" s="155" customFormat="1" ht="21.95" customHeight="1">
      <c r="B173" s="165"/>
      <c r="C173" s="166"/>
    </row>
    <row r="174" spans="2:3" s="155" customFormat="1" ht="21.95" customHeight="1">
      <c r="B174" s="165"/>
      <c r="C174" s="166"/>
    </row>
    <row r="175" spans="2:3" s="155" customFormat="1" ht="21.95" customHeight="1">
      <c r="B175" s="165"/>
      <c r="C175" s="166"/>
    </row>
    <row r="176" spans="2:3" s="155" customFormat="1" ht="21.95" customHeight="1">
      <c r="B176" s="165"/>
      <c r="C176" s="166"/>
    </row>
    <row r="177" spans="2:3" s="155" customFormat="1" ht="21.95" customHeight="1">
      <c r="B177" s="165"/>
      <c r="C177" s="166"/>
    </row>
    <row r="178" spans="2:3" s="155" customFormat="1" ht="21.95" customHeight="1">
      <c r="B178" s="165"/>
      <c r="C178" s="166"/>
    </row>
    <row r="179" spans="2:3" s="155" customFormat="1" ht="21.95" customHeight="1">
      <c r="B179" s="165"/>
      <c r="C179" s="166"/>
    </row>
    <row r="180" spans="2:3" s="155" customFormat="1" ht="21.95" customHeight="1">
      <c r="B180" s="165"/>
      <c r="C180" s="166"/>
    </row>
    <row r="181" spans="2:3" s="155" customFormat="1" ht="21.95" customHeight="1">
      <c r="B181" s="165"/>
      <c r="C181" s="166"/>
    </row>
    <row r="182" spans="2:3" s="155" customFormat="1" ht="21.95" customHeight="1">
      <c r="B182" s="165"/>
      <c r="C182" s="166"/>
    </row>
    <row r="183" spans="2:3" s="155" customFormat="1" ht="21.95" customHeight="1">
      <c r="B183" s="165"/>
      <c r="C183" s="166"/>
    </row>
    <row r="184" spans="2:3" s="155" customFormat="1" ht="21.95" customHeight="1">
      <c r="B184" s="165"/>
      <c r="C184" s="166"/>
    </row>
    <row r="185" spans="2:3" s="155" customFormat="1" ht="21.95" customHeight="1">
      <c r="B185" s="165"/>
      <c r="C185" s="166"/>
    </row>
    <row r="186" spans="2:3" s="155" customFormat="1" ht="21.95" customHeight="1">
      <c r="B186" s="165"/>
      <c r="C186" s="166"/>
    </row>
    <row r="187" spans="2:3" s="155" customFormat="1" ht="21.95" customHeight="1">
      <c r="B187" s="165"/>
      <c r="C187" s="166"/>
    </row>
    <row r="188" spans="2:3" s="155" customFormat="1" ht="21.95" customHeight="1">
      <c r="B188" s="165"/>
      <c r="C188" s="166"/>
    </row>
    <row r="189" spans="2:3" s="155" customFormat="1" ht="21.95" customHeight="1">
      <c r="B189" s="165"/>
      <c r="C189" s="166"/>
    </row>
    <row r="190" spans="2:3" s="155" customFormat="1" ht="21.95" customHeight="1">
      <c r="B190" s="165"/>
      <c r="C190" s="166"/>
    </row>
    <row r="191" spans="2:3" s="155" customFormat="1" ht="21.95" customHeight="1">
      <c r="B191" s="165"/>
      <c r="C191" s="166"/>
    </row>
    <row r="192" spans="2:3" s="155" customFormat="1" ht="21.95" customHeight="1">
      <c r="B192" s="165"/>
      <c r="C192" s="166"/>
    </row>
    <row r="193" spans="2:3" s="155" customFormat="1" ht="21.95" customHeight="1">
      <c r="B193" s="165"/>
      <c r="C193" s="166"/>
    </row>
    <row r="194" spans="2:3" s="155" customFormat="1" ht="21.95" customHeight="1">
      <c r="B194" s="165"/>
      <c r="C194" s="166"/>
    </row>
    <row r="195" spans="2:3" s="155" customFormat="1" ht="21.95" customHeight="1">
      <c r="B195" s="165"/>
      <c r="C195" s="166"/>
    </row>
    <row r="196" spans="2:3" s="155" customFormat="1" ht="21.95" customHeight="1">
      <c r="B196" s="165"/>
      <c r="C196" s="166"/>
    </row>
    <row r="197" spans="2:3" s="155" customFormat="1" ht="21.95" customHeight="1">
      <c r="B197" s="165"/>
      <c r="C197" s="166"/>
    </row>
    <row r="198" spans="2:3" s="155" customFormat="1" ht="21.95" customHeight="1">
      <c r="B198" s="165"/>
      <c r="C198" s="166"/>
    </row>
    <row r="199" spans="2:3" s="155" customFormat="1" ht="21.95" customHeight="1">
      <c r="B199" s="165"/>
      <c r="C199" s="166"/>
    </row>
    <row r="200" spans="2:3" s="155" customFormat="1" ht="21.95" customHeight="1">
      <c r="B200" s="165"/>
      <c r="C200" s="166"/>
    </row>
    <row r="201" spans="2:3" s="155" customFormat="1" ht="21.95" customHeight="1">
      <c r="B201" s="165"/>
      <c r="C201" s="166"/>
    </row>
    <row r="202" spans="2:3" s="155" customFormat="1" ht="21.95" customHeight="1">
      <c r="B202" s="165"/>
      <c r="C202" s="166"/>
    </row>
    <row r="203" spans="2:3" s="155" customFormat="1" ht="21.95" customHeight="1">
      <c r="B203" s="165"/>
      <c r="C203" s="166"/>
    </row>
    <row r="204" spans="2:3" s="155" customFormat="1" ht="21.95" customHeight="1">
      <c r="B204" s="165"/>
      <c r="C204" s="166"/>
    </row>
    <row r="205" spans="2:3" s="155" customFormat="1" ht="21.95" customHeight="1">
      <c r="B205" s="165"/>
      <c r="C205" s="166"/>
    </row>
    <row r="206" spans="2:3" s="155" customFormat="1" ht="21.95" customHeight="1">
      <c r="B206" s="165"/>
      <c r="C206" s="166"/>
    </row>
    <row r="207" spans="2:3" s="155" customFormat="1" ht="21.95" customHeight="1">
      <c r="B207" s="165"/>
      <c r="C207" s="166"/>
    </row>
    <row r="208" spans="2:3" s="155" customFormat="1" ht="21.95" customHeight="1">
      <c r="B208" s="165"/>
      <c r="C208" s="166"/>
    </row>
    <row r="209" spans="2:3" s="155" customFormat="1" ht="21.95" customHeight="1">
      <c r="B209" s="165"/>
      <c r="C209" s="166"/>
    </row>
    <row r="210" spans="2:3" s="155" customFormat="1" ht="21.95" customHeight="1">
      <c r="B210" s="165"/>
      <c r="C210" s="166"/>
    </row>
    <row r="211" spans="2:3" s="155" customFormat="1" ht="21.95" customHeight="1">
      <c r="B211" s="165"/>
      <c r="C211" s="166"/>
    </row>
    <row r="212" spans="2:3" s="155" customFormat="1" ht="21.95" customHeight="1">
      <c r="B212" s="165"/>
      <c r="C212" s="166"/>
    </row>
    <row r="213" spans="2:3" s="155" customFormat="1" ht="21.95" customHeight="1">
      <c r="B213" s="165"/>
      <c r="C213" s="166"/>
    </row>
    <row r="214" spans="2:3" s="155" customFormat="1" ht="21.95" customHeight="1">
      <c r="B214" s="165"/>
      <c r="C214" s="166"/>
    </row>
    <row r="215" spans="2:3" s="155" customFormat="1" ht="21.95" customHeight="1">
      <c r="B215" s="165"/>
      <c r="C215" s="166"/>
    </row>
    <row r="216" spans="2:3" s="155" customFormat="1" ht="21.95" customHeight="1">
      <c r="B216" s="165"/>
      <c r="C216" s="166"/>
    </row>
    <row r="217" spans="2:3" s="155" customFormat="1" ht="21.95" customHeight="1">
      <c r="B217" s="165"/>
      <c r="C217" s="166"/>
    </row>
    <row r="218" spans="2:3" s="155" customFormat="1" ht="21.95" customHeight="1">
      <c r="B218" s="165"/>
      <c r="C218" s="166"/>
    </row>
    <row r="219" spans="2:3" s="155" customFormat="1" ht="21.95" customHeight="1">
      <c r="B219" s="165"/>
      <c r="C219" s="166"/>
    </row>
    <row r="220" spans="2:3" s="155" customFormat="1" ht="21.95" customHeight="1">
      <c r="B220" s="165"/>
      <c r="C220" s="166"/>
    </row>
    <row r="221" spans="2:3" s="155" customFormat="1" ht="21.95" customHeight="1">
      <c r="B221" s="165"/>
      <c r="C221" s="166"/>
    </row>
    <row r="222" spans="2:3" s="155" customFormat="1" ht="21.95" customHeight="1">
      <c r="B222" s="165"/>
      <c r="C222" s="166"/>
    </row>
    <row r="223" spans="2:3" s="155" customFormat="1" ht="21.95" customHeight="1">
      <c r="B223" s="165"/>
      <c r="C223" s="166"/>
    </row>
    <row r="224" spans="2:3" s="155" customFormat="1" ht="21.95" customHeight="1">
      <c r="B224" s="165"/>
      <c r="C224" s="166"/>
    </row>
    <row r="225" spans="2:3" s="155" customFormat="1" ht="21.95" customHeight="1">
      <c r="B225" s="165"/>
      <c r="C225" s="166"/>
    </row>
    <row r="226" spans="2:3" s="155" customFormat="1">
      <c r="B226" s="165"/>
      <c r="C226" s="166"/>
    </row>
    <row r="227" spans="2:3" s="155" customFormat="1">
      <c r="B227" s="165"/>
      <c r="C227" s="166"/>
    </row>
    <row r="228" spans="2:3" s="155" customFormat="1">
      <c r="B228" s="165"/>
      <c r="C228" s="166"/>
    </row>
    <row r="229" spans="2:3" s="155" customFormat="1">
      <c r="B229" s="165"/>
      <c r="C229" s="166"/>
    </row>
    <row r="230" spans="2:3" s="155" customFormat="1">
      <c r="B230" s="165"/>
      <c r="C230" s="166"/>
    </row>
    <row r="231" spans="2:3" s="155" customFormat="1">
      <c r="B231" s="165"/>
      <c r="C231" s="166"/>
    </row>
    <row r="232" spans="2:3" s="155" customFormat="1">
      <c r="B232" s="165"/>
      <c r="C232" s="166"/>
    </row>
    <row r="233" spans="2:3" s="155" customFormat="1">
      <c r="B233" s="165"/>
      <c r="C233" s="166"/>
    </row>
    <row r="234" spans="2:3" s="155" customFormat="1">
      <c r="B234" s="165"/>
      <c r="C234" s="166"/>
    </row>
    <row r="235" spans="2:3" s="155" customFormat="1">
      <c r="B235" s="165"/>
      <c r="C235" s="166"/>
    </row>
    <row r="236" spans="2:3" s="155" customFormat="1">
      <c r="B236" s="165"/>
      <c r="C236" s="166"/>
    </row>
    <row r="237" spans="2:3" s="155" customFormat="1">
      <c r="B237" s="165"/>
      <c r="C237" s="166"/>
    </row>
    <row r="238" spans="2:3" s="155" customFormat="1">
      <c r="B238" s="165"/>
      <c r="C238" s="166"/>
    </row>
    <row r="239" spans="2:3" s="155" customFormat="1">
      <c r="B239" s="165"/>
      <c r="C239" s="166"/>
    </row>
    <row r="240" spans="2:3" s="155" customFormat="1">
      <c r="B240" s="165"/>
      <c r="C240" s="166"/>
    </row>
    <row r="241" spans="2:3" s="155" customFormat="1">
      <c r="B241" s="165"/>
      <c r="C241" s="166"/>
    </row>
    <row r="242" spans="2:3" s="155" customFormat="1">
      <c r="B242" s="165"/>
      <c r="C242" s="166"/>
    </row>
    <row r="243" spans="2:3" s="155" customFormat="1">
      <c r="B243" s="165"/>
      <c r="C243" s="166"/>
    </row>
    <row r="244" spans="2:3" s="155" customFormat="1">
      <c r="B244" s="165"/>
      <c r="C244" s="166"/>
    </row>
    <row r="245" spans="2:3" s="155" customFormat="1">
      <c r="B245" s="165"/>
      <c r="C245" s="166"/>
    </row>
    <row r="246" spans="2:3" s="155" customFormat="1">
      <c r="B246" s="165"/>
      <c r="C246" s="166"/>
    </row>
    <row r="247" spans="2:3" s="155" customFormat="1">
      <c r="B247" s="165"/>
      <c r="C247" s="166"/>
    </row>
    <row r="248" spans="2:3" s="155" customFormat="1">
      <c r="B248" s="165"/>
      <c r="C248" s="166"/>
    </row>
    <row r="249" spans="2:3" s="155" customFormat="1">
      <c r="B249" s="165"/>
      <c r="C249" s="166"/>
    </row>
    <row r="250" spans="2:3" s="155" customFormat="1">
      <c r="B250" s="165"/>
      <c r="C250" s="166"/>
    </row>
    <row r="251" spans="2:3" s="155" customFormat="1">
      <c r="B251" s="165"/>
      <c r="C251" s="166"/>
    </row>
    <row r="252" spans="2:3" s="155" customFormat="1">
      <c r="B252" s="165"/>
      <c r="C252" s="166"/>
    </row>
    <row r="253" spans="2:3" s="155" customFormat="1">
      <c r="B253" s="165"/>
      <c r="C253" s="166"/>
    </row>
    <row r="254" spans="2:3" s="155" customFormat="1">
      <c r="B254" s="165"/>
      <c r="C254" s="166"/>
    </row>
    <row r="255" spans="2:3" s="155" customFormat="1">
      <c r="B255" s="165"/>
      <c r="C255" s="166"/>
    </row>
    <row r="256" spans="2:3" s="155" customFormat="1">
      <c r="B256" s="165"/>
      <c r="C256" s="166"/>
    </row>
    <row r="257" spans="2:3" s="155" customFormat="1">
      <c r="B257" s="165"/>
      <c r="C257" s="166"/>
    </row>
    <row r="258" spans="2:3" s="155" customFormat="1">
      <c r="B258" s="165"/>
      <c r="C258" s="166"/>
    </row>
    <row r="259" spans="2:3" s="155" customFormat="1">
      <c r="B259" s="165"/>
      <c r="C259" s="166"/>
    </row>
    <row r="260" spans="2:3" s="155" customFormat="1">
      <c r="B260" s="165"/>
      <c r="C260" s="166"/>
    </row>
    <row r="261" spans="2:3" s="155" customFormat="1">
      <c r="B261" s="165"/>
      <c r="C261" s="166"/>
    </row>
    <row r="262" spans="2:3" s="155" customFormat="1">
      <c r="B262" s="165"/>
      <c r="C262" s="166"/>
    </row>
    <row r="263" spans="2:3" s="155" customFormat="1">
      <c r="B263" s="165"/>
      <c r="C263" s="166"/>
    </row>
    <row r="264" spans="2:3" s="155" customFormat="1">
      <c r="B264" s="165"/>
      <c r="C264" s="166"/>
    </row>
    <row r="265" spans="2:3" s="155" customFormat="1">
      <c r="B265" s="165"/>
      <c r="C265" s="166"/>
    </row>
    <row r="266" spans="2:3" s="155" customFormat="1">
      <c r="B266" s="165"/>
      <c r="C266" s="166"/>
    </row>
    <row r="267" spans="2:3" s="155" customFormat="1">
      <c r="B267" s="165"/>
      <c r="C267" s="166"/>
    </row>
    <row r="268" spans="2:3" s="155" customFormat="1">
      <c r="B268" s="165"/>
      <c r="C268" s="166"/>
    </row>
    <row r="269" spans="2:3" s="155" customFormat="1">
      <c r="B269" s="165"/>
      <c r="C269" s="166"/>
    </row>
    <row r="270" spans="2:3" s="155" customFormat="1">
      <c r="B270" s="165"/>
      <c r="C270" s="166"/>
    </row>
    <row r="271" spans="2:3" s="155" customFormat="1">
      <c r="B271" s="165"/>
      <c r="C271" s="166"/>
    </row>
    <row r="272" spans="2:3" s="155" customFormat="1">
      <c r="B272" s="165"/>
      <c r="C272" s="166"/>
    </row>
    <row r="273" spans="2:3" s="155" customFormat="1">
      <c r="B273" s="165"/>
      <c r="C273" s="166"/>
    </row>
    <row r="274" spans="2:3" s="155" customFormat="1">
      <c r="B274" s="165"/>
      <c r="C274" s="166"/>
    </row>
    <row r="275" spans="2:3" s="155" customFormat="1">
      <c r="B275" s="165"/>
      <c r="C275" s="166"/>
    </row>
    <row r="276" spans="2:3" s="155" customFormat="1">
      <c r="B276" s="165"/>
      <c r="C276" s="166"/>
    </row>
    <row r="277" spans="2:3" s="155" customFormat="1">
      <c r="B277" s="165"/>
      <c r="C277" s="166"/>
    </row>
    <row r="278" spans="2:3" s="155" customFormat="1">
      <c r="B278" s="165"/>
      <c r="C278" s="166"/>
    </row>
    <row r="279" spans="2:3" s="155" customFormat="1">
      <c r="B279" s="165"/>
      <c r="C279" s="166"/>
    </row>
    <row r="280" spans="2:3" s="155" customFormat="1">
      <c r="B280" s="165"/>
      <c r="C280" s="166"/>
    </row>
    <row r="281" spans="2:3" s="155" customFormat="1">
      <c r="B281" s="165"/>
      <c r="C281" s="166"/>
    </row>
    <row r="282" spans="2:3" s="155" customFormat="1">
      <c r="B282" s="165"/>
      <c r="C282" s="166"/>
    </row>
    <row r="283" spans="2:3" s="155" customFormat="1">
      <c r="B283" s="165"/>
      <c r="C283" s="166"/>
    </row>
    <row r="284" spans="2:3" s="155" customFormat="1">
      <c r="B284" s="165"/>
      <c r="C284" s="166"/>
    </row>
    <row r="285" spans="2:3" s="155" customFormat="1">
      <c r="B285" s="165"/>
      <c r="C285" s="166"/>
    </row>
    <row r="286" spans="2:3" s="155" customFormat="1">
      <c r="B286" s="165"/>
      <c r="C286" s="166"/>
    </row>
    <row r="287" spans="2:3" s="155" customFormat="1">
      <c r="B287" s="165"/>
      <c r="C287" s="166"/>
    </row>
    <row r="288" spans="2:3" s="155" customFormat="1">
      <c r="B288" s="165"/>
      <c r="C288" s="166"/>
    </row>
    <row r="289" spans="2:3" s="155" customFormat="1">
      <c r="B289" s="165"/>
      <c r="C289" s="166"/>
    </row>
    <row r="290" spans="2:3" s="155" customFormat="1">
      <c r="B290" s="165"/>
      <c r="C290" s="166"/>
    </row>
    <row r="291" spans="2:3" s="155" customFormat="1">
      <c r="B291" s="165"/>
      <c r="C291" s="166"/>
    </row>
    <row r="292" spans="2:3" s="155" customFormat="1">
      <c r="B292" s="165"/>
      <c r="C292" s="166"/>
    </row>
    <row r="293" spans="2:3" s="155" customFormat="1">
      <c r="B293" s="165"/>
      <c r="C293" s="166"/>
    </row>
    <row r="294" spans="2:3" s="155" customFormat="1">
      <c r="B294" s="165"/>
      <c r="C294" s="166"/>
    </row>
    <row r="295" spans="2:3" s="155" customFormat="1">
      <c r="B295" s="165"/>
      <c r="C295" s="166"/>
    </row>
    <row r="296" spans="2:3" s="155" customFormat="1">
      <c r="B296" s="165"/>
      <c r="C296" s="166"/>
    </row>
    <row r="297" spans="2:3" s="155" customFormat="1">
      <c r="B297" s="165"/>
      <c r="C297" s="166"/>
    </row>
    <row r="298" spans="2:3" s="155" customFormat="1">
      <c r="B298" s="165"/>
      <c r="C298" s="166"/>
    </row>
    <row r="299" spans="2:3" s="155" customFormat="1">
      <c r="B299" s="165"/>
      <c r="C299" s="166"/>
    </row>
    <row r="300" spans="2:3" s="155" customFormat="1">
      <c r="B300" s="165"/>
      <c r="C300" s="166"/>
    </row>
    <row r="301" spans="2:3" s="155" customFormat="1">
      <c r="B301" s="165"/>
      <c r="C301" s="166"/>
    </row>
    <row r="302" spans="2:3" s="155" customFormat="1">
      <c r="B302" s="165"/>
      <c r="C302" s="166"/>
    </row>
    <row r="303" spans="2:3" s="155" customFormat="1">
      <c r="B303" s="165"/>
      <c r="C303" s="166"/>
    </row>
    <row r="304" spans="2:3" s="155" customFormat="1">
      <c r="B304" s="165"/>
      <c r="C304" s="166"/>
    </row>
    <row r="305" spans="2:3" s="155" customFormat="1">
      <c r="B305" s="165"/>
      <c r="C305" s="166"/>
    </row>
    <row r="306" spans="2:3" s="155" customFormat="1">
      <c r="B306" s="165"/>
      <c r="C306" s="166"/>
    </row>
    <row r="307" spans="2:3" s="155" customFormat="1">
      <c r="B307" s="165"/>
      <c r="C307" s="166"/>
    </row>
    <row r="308" spans="2:3" s="155" customFormat="1">
      <c r="B308" s="165"/>
      <c r="C308" s="166"/>
    </row>
    <row r="309" spans="2:3" s="155" customFormat="1">
      <c r="B309" s="165"/>
      <c r="C309" s="166"/>
    </row>
    <row r="310" spans="2:3" s="155" customFormat="1">
      <c r="B310" s="165"/>
      <c r="C310" s="166"/>
    </row>
    <row r="311" spans="2:3" s="155" customFormat="1">
      <c r="B311" s="165"/>
      <c r="C311" s="166"/>
    </row>
    <row r="312" spans="2:3" s="155" customFormat="1">
      <c r="B312" s="165"/>
      <c r="C312" s="166"/>
    </row>
    <row r="313" spans="2:3" s="155" customFormat="1">
      <c r="B313" s="165"/>
      <c r="C313" s="166"/>
    </row>
    <row r="314" spans="2:3" s="155" customFormat="1">
      <c r="B314" s="165"/>
      <c r="C314" s="166"/>
    </row>
    <row r="315" spans="2:3" s="155" customFormat="1">
      <c r="B315" s="165"/>
      <c r="C315" s="166"/>
    </row>
    <row r="316" spans="2:3" s="155" customFormat="1">
      <c r="B316" s="165"/>
      <c r="C316" s="166"/>
    </row>
    <row r="317" spans="2:3" s="155" customFormat="1">
      <c r="B317" s="165"/>
      <c r="C317" s="166"/>
    </row>
    <row r="318" spans="2:3" s="155" customFormat="1">
      <c r="B318" s="165"/>
      <c r="C318" s="166"/>
    </row>
    <row r="319" spans="2:3" s="155" customFormat="1">
      <c r="B319" s="165"/>
      <c r="C319" s="166"/>
    </row>
    <row r="320" spans="2:3" s="155" customFormat="1">
      <c r="B320" s="165"/>
      <c r="C320" s="166"/>
    </row>
    <row r="321" spans="2:3" s="155" customFormat="1">
      <c r="B321" s="165"/>
      <c r="C321" s="166"/>
    </row>
    <row r="322" spans="2:3" s="155" customFormat="1">
      <c r="B322" s="165"/>
      <c r="C322" s="166"/>
    </row>
    <row r="323" spans="2:3" s="155" customFormat="1">
      <c r="B323" s="165"/>
      <c r="C323" s="166"/>
    </row>
    <row r="324" spans="2:3" s="155" customFormat="1">
      <c r="B324" s="165"/>
      <c r="C324" s="166"/>
    </row>
    <row r="325" spans="2:3" s="155" customFormat="1">
      <c r="B325" s="165"/>
      <c r="C325" s="166"/>
    </row>
    <row r="326" spans="2:3" s="155" customFormat="1">
      <c r="B326" s="165"/>
      <c r="C326" s="166"/>
    </row>
    <row r="327" spans="2:3" s="155" customFormat="1">
      <c r="B327" s="165"/>
      <c r="C327" s="166"/>
    </row>
    <row r="328" spans="2:3" s="155" customFormat="1">
      <c r="B328" s="165"/>
      <c r="C328" s="166"/>
    </row>
    <row r="329" spans="2:3" s="155" customFormat="1">
      <c r="B329" s="165"/>
      <c r="C329" s="166"/>
    </row>
    <row r="330" spans="2:3" s="155" customFormat="1">
      <c r="B330" s="165"/>
      <c r="C330" s="166"/>
    </row>
    <row r="331" spans="2:3" s="155" customFormat="1">
      <c r="B331" s="165"/>
      <c r="C331" s="166"/>
    </row>
    <row r="332" spans="2:3" s="155" customFormat="1">
      <c r="B332" s="165"/>
      <c r="C332" s="166"/>
    </row>
    <row r="333" spans="2:3" s="155" customFormat="1">
      <c r="B333" s="165"/>
      <c r="C333" s="166"/>
    </row>
    <row r="334" spans="2:3" s="155" customFormat="1">
      <c r="B334" s="165"/>
      <c r="C334" s="166"/>
    </row>
    <row r="335" spans="2:3" s="155" customFormat="1">
      <c r="B335" s="165"/>
      <c r="C335" s="166"/>
    </row>
    <row r="336" spans="2:3" s="155" customFormat="1">
      <c r="B336" s="165"/>
      <c r="C336" s="166"/>
    </row>
    <row r="337" spans="2:3" s="155" customFormat="1">
      <c r="B337" s="165"/>
      <c r="C337" s="166"/>
    </row>
    <row r="338" spans="2:3" s="155" customFormat="1">
      <c r="B338" s="165"/>
      <c r="C338" s="166"/>
    </row>
    <row r="339" spans="2:3" s="155" customFormat="1">
      <c r="B339" s="165"/>
      <c r="C339" s="166"/>
    </row>
    <row r="340" spans="2:3" s="155" customFormat="1">
      <c r="B340" s="165"/>
      <c r="C340" s="166"/>
    </row>
    <row r="341" spans="2:3" s="155" customFormat="1">
      <c r="B341" s="165"/>
      <c r="C341" s="166"/>
    </row>
    <row r="342" spans="2:3" s="155" customFormat="1">
      <c r="B342" s="165"/>
      <c r="C342" s="166"/>
    </row>
    <row r="343" spans="2:3" s="155" customFormat="1">
      <c r="B343" s="165"/>
      <c r="C343" s="166"/>
    </row>
    <row r="344" spans="2:3" s="155" customFormat="1">
      <c r="B344" s="165"/>
      <c r="C344" s="166"/>
    </row>
    <row r="345" spans="2:3" s="155" customFormat="1">
      <c r="B345" s="165"/>
      <c r="C345" s="166"/>
    </row>
    <row r="346" spans="2:3" s="155" customFormat="1">
      <c r="B346" s="165"/>
      <c r="C346" s="166"/>
    </row>
    <row r="347" spans="2:3" s="155" customFormat="1">
      <c r="B347" s="165"/>
      <c r="C347" s="166"/>
    </row>
    <row r="348" spans="2:3" s="155" customFormat="1">
      <c r="B348" s="165"/>
      <c r="C348" s="166"/>
    </row>
    <row r="349" spans="2:3" s="155" customFormat="1">
      <c r="B349" s="165"/>
      <c r="C349" s="166"/>
    </row>
    <row r="350" spans="2:3" s="155" customFormat="1">
      <c r="B350" s="165"/>
      <c r="C350" s="166"/>
    </row>
    <row r="351" spans="2:3" s="155" customFormat="1">
      <c r="B351" s="165"/>
      <c r="C351" s="166"/>
    </row>
    <row r="352" spans="2:3" s="155" customFormat="1">
      <c r="B352" s="165"/>
      <c r="C352" s="166"/>
    </row>
    <row r="353" spans="2:3" s="155" customFormat="1">
      <c r="B353" s="165"/>
      <c r="C353" s="166"/>
    </row>
    <row r="354" spans="2:3" s="155" customFormat="1">
      <c r="B354" s="165"/>
      <c r="C354" s="166"/>
    </row>
    <row r="355" spans="2:3" s="155" customFormat="1">
      <c r="B355" s="165"/>
      <c r="C355" s="166"/>
    </row>
    <row r="356" spans="2:3" s="155" customFormat="1">
      <c r="B356" s="165"/>
      <c r="C356" s="166"/>
    </row>
    <row r="357" spans="2:3" s="155" customFormat="1">
      <c r="B357" s="165"/>
      <c r="C357" s="166"/>
    </row>
    <row r="358" spans="2:3" s="155" customFormat="1">
      <c r="B358" s="165"/>
      <c r="C358" s="166"/>
    </row>
    <row r="359" spans="2:3" s="155" customFormat="1">
      <c r="B359" s="165"/>
      <c r="C359" s="166"/>
    </row>
    <row r="360" spans="2:3" s="155" customFormat="1">
      <c r="B360" s="165"/>
      <c r="C360" s="166"/>
    </row>
    <row r="361" spans="2:3" s="155" customFormat="1">
      <c r="B361" s="165"/>
      <c r="C361" s="166"/>
    </row>
    <row r="362" spans="2:3" s="155" customFormat="1">
      <c r="B362" s="165"/>
      <c r="C362" s="166"/>
    </row>
    <row r="363" spans="2:3" s="155" customFormat="1">
      <c r="B363" s="165"/>
      <c r="C363" s="166"/>
    </row>
    <row r="364" spans="2:3" s="155" customFormat="1">
      <c r="B364" s="165"/>
      <c r="C364" s="166"/>
    </row>
    <row r="365" spans="2:3" s="155" customFormat="1">
      <c r="B365" s="165"/>
      <c r="C365" s="166"/>
    </row>
    <row r="366" spans="2:3" s="155" customFormat="1">
      <c r="B366" s="165"/>
      <c r="C366" s="166"/>
    </row>
    <row r="367" spans="2:3" s="155" customFormat="1">
      <c r="B367" s="165"/>
      <c r="C367" s="166"/>
    </row>
    <row r="368" spans="2:3" s="155" customFormat="1">
      <c r="B368" s="165"/>
      <c r="C368" s="166"/>
    </row>
    <row r="369" spans="2:3" s="155" customFormat="1">
      <c r="B369" s="165"/>
      <c r="C369" s="166"/>
    </row>
    <row r="370" spans="2:3" s="155" customFormat="1">
      <c r="B370" s="165"/>
      <c r="C370" s="166"/>
    </row>
    <row r="371" spans="2:3" s="155" customFormat="1">
      <c r="B371" s="165"/>
      <c r="C371" s="166"/>
    </row>
    <row r="372" spans="2:3" s="155" customFormat="1">
      <c r="B372" s="165"/>
      <c r="C372" s="166"/>
    </row>
    <row r="373" spans="2:3" s="155" customFormat="1">
      <c r="B373" s="165"/>
      <c r="C373" s="166"/>
    </row>
    <row r="374" spans="2:3" s="155" customFormat="1">
      <c r="B374" s="165"/>
      <c r="C374" s="166"/>
    </row>
    <row r="375" spans="2:3" s="155" customFormat="1">
      <c r="B375" s="165"/>
      <c r="C375" s="166"/>
    </row>
    <row r="376" spans="2:3" s="155" customFormat="1">
      <c r="B376" s="165"/>
      <c r="C376" s="166"/>
    </row>
    <row r="377" spans="2:3" s="155" customFormat="1">
      <c r="B377" s="165"/>
      <c r="C377" s="166"/>
    </row>
    <row r="378" spans="2:3" s="155" customFormat="1">
      <c r="B378" s="165"/>
      <c r="C378" s="166"/>
    </row>
    <row r="379" spans="2:3" s="155" customFormat="1">
      <c r="B379" s="165"/>
      <c r="C379" s="166"/>
    </row>
    <row r="380" spans="2:3" s="155" customFormat="1">
      <c r="B380" s="165"/>
      <c r="C380" s="166"/>
    </row>
    <row r="381" spans="2:3" s="155" customFormat="1">
      <c r="B381" s="165"/>
      <c r="C381" s="166"/>
    </row>
    <row r="382" spans="2:3" s="155" customFormat="1">
      <c r="B382" s="165"/>
      <c r="C382" s="166"/>
    </row>
    <row r="383" spans="2:3" s="155" customFormat="1">
      <c r="B383" s="165"/>
      <c r="C383" s="166"/>
    </row>
  </sheetData>
  <mergeCells count="13">
    <mergeCell ref="A71:E71"/>
    <mergeCell ref="A84:E84"/>
    <mergeCell ref="A5:E5"/>
    <mergeCell ref="B8:E8"/>
    <mergeCell ref="A11:E11"/>
    <mergeCell ref="A26:E26"/>
    <mergeCell ref="A34:E34"/>
    <mergeCell ref="A48:E48"/>
    <mergeCell ref="C1:E1"/>
    <mergeCell ref="C2:E2"/>
    <mergeCell ref="C3:E3"/>
    <mergeCell ref="A57:E57"/>
    <mergeCell ref="A62:E62"/>
  </mergeCells>
  <pageMargins left="0.74803149606299213" right="0" top="0.39370078740157483" bottom="0.39370078740157483" header="0.51181102362204722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W66"/>
  <sheetViews>
    <sheetView workbookViewId="0">
      <selection activeCell="B16" sqref="B16"/>
    </sheetView>
  </sheetViews>
  <sheetFormatPr defaultRowHeight="13.5"/>
  <cols>
    <col min="1" max="1" width="5.28515625" style="94" customWidth="1"/>
    <col min="2" max="2" width="34.7109375" style="94" customWidth="1"/>
    <col min="3" max="5" width="14.7109375" style="94" customWidth="1"/>
    <col min="6" max="6" width="9.140625" style="94" hidden="1" customWidth="1"/>
    <col min="7" max="7" width="3.85546875" style="94" customWidth="1"/>
    <col min="8" max="8" width="14.28515625" style="94" customWidth="1"/>
    <col min="9" max="256" width="9.140625" style="94"/>
    <col min="257" max="257" width="5.28515625" style="94" customWidth="1"/>
    <col min="258" max="258" width="35.85546875" style="94" customWidth="1"/>
    <col min="259" max="259" width="18.140625" style="94" customWidth="1"/>
    <col min="260" max="260" width="12.85546875" style="94" customWidth="1"/>
    <col min="261" max="261" width="17.5703125" style="94" customWidth="1"/>
    <col min="262" max="262" width="0" style="94" hidden="1" customWidth="1"/>
    <col min="263" max="263" width="3.85546875" style="94" customWidth="1"/>
    <col min="264" max="512" width="9.140625" style="94"/>
    <col min="513" max="513" width="5.28515625" style="94" customWidth="1"/>
    <col min="514" max="514" width="35.85546875" style="94" customWidth="1"/>
    <col min="515" max="515" width="18.140625" style="94" customWidth="1"/>
    <col min="516" max="516" width="12.85546875" style="94" customWidth="1"/>
    <col min="517" max="517" width="17.5703125" style="94" customWidth="1"/>
    <col min="518" max="518" width="0" style="94" hidden="1" customWidth="1"/>
    <col min="519" max="519" width="3.85546875" style="94" customWidth="1"/>
    <col min="520" max="768" width="9.140625" style="94"/>
    <col min="769" max="769" width="5.28515625" style="94" customWidth="1"/>
    <col min="770" max="770" width="35.85546875" style="94" customWidth="1"/>
    <col min="771" max="771" width="18.140625" style="94" customWidth="1"/>
    <col min="772" max="772" width="12.85546875" style="94" customWidth="1"/>
    <col min="773" max="773" width="17.5703125" style="94" customWidth="1"/>
    <col min="774" max="774" width="0" style="94" hidden="1" customWidth="1"/>
    <col min="775" max="775" width="3.85546875" style="94" customWidth="1"/>
    <col min="776" max="1024" width="9.140625" style="94"/>
    <col min="1025" max="1025" width="5.28515625" style="94" customWidth="1"/>
    <col min="1026" max="1026" width="35.85546875" style="94" customWidth="1"/>
    <col min="1027" max="1027" width="18.140625" style="94" customWidth="1"/>
    <col min="1028" max="1028" width="12.85546875" style="94" customWidth="1"/>
    <col min="1029" max="1029" width="17.5703125" style="94" customWidth="1"/>
    <col min="1030" max="1030" width="0" style="94" hidden="1" customWidth="1"/>
    <col min="1031" max="1031" width="3.85546875" style="94" customWidth="1"/>
    <col min="1032" max="1280" width="9.140625" style="94"/>
    <col min="1281" max="1281" width="5.28515625" style="94" customWidth="1"/>
    <col min="1282" max="1282" width="35.85546875" style="94" customWidth="1"/>
    <col min="1283" max="1283" width="18.140625" style="94" customWidth="1"/>
    <col min="1284" max="1284" width="12.85546875" style="94" customWidth="1"/>
    <col min="1285" max="1285" width="17.5703125" style="94" customWidth="1"/>
    <col min="1286" max="1286" width="0" style="94" hidden="1" customWidth="1"/>
    <col min="1287" max="1287" width="3.85546875" style="94" customWidth="1"/>
    <col min="1288" max="1536" width="9.140625" style="94"/>
    <col min="1537" max="1537" width="5.28515625" style="94" customWidth="1"/>
    <col min="1538" max="1538" width="35.85546875" style="94" customWidth="1"/>
    <col min="1539" max="1539" width="18.140625" style="94" customWidth="1"/>
    <col min="1540" max="1540" width="12.85546875" style="94" customWidth="1"/>
    <col min="1541" max="1541" width="17.5703125" style="94" customWidth="1"/>
    <col min="1542" max="1542" width="0" style="94" hidden="1" customWidth="1"/>
    <col min="1543" max="1543" width="3.85546875" style="94" customWidth="1"/>
    <col min="1544" max="1792" width="9.140625" style="94"/>
    <col min="1793" max="1793" width="5.28515625" style="94" customWidth="1"/>
    <col min="1794" max="1794" width="35.85546875" style="94" customWidth="1"/>
    <col min="1795" max="1795" width="18.140625" style="94" customWidth="1"/>
    <col min="1796" max="1796" width="12.85546875" style="94" customWidth="1"/>
    <col min="1797" max="1797" width="17.5703125" style="94" customWidth="1"/>
    <col min="1798" max="1798" width="0" style="94" hidden="1" customWidth="1"/>
    <col min="1799" max="1799" width="3.85546875" style="94" customWidth="1"/>
    <col min="1800" max="2048" width="9.140625" style="94"/>
    <col min="2049" max="2049" width="5.28515625" style="94" customWidth="1"/>
    <col min="2050" max="2050" width="35.85546875" style="94" customWidth="1"/>
    <col min="2051" max="2051" width="18.140625" style="94" customWidth="1"/>
    <col min="2052" max="2052" width="12.85546875" style="94" customWidth="1"/>
    <col min="2053" max="2053" width="17.5703125" style="94" customWidth="1"/>
    <col min="2054" max="2054" width="0" style="94" hidden="1" customWidth="1"/>
    <col min="2055" max="2055" width="3.85546875" style="94" customWidth="1"/>
    <col min="2056" max="2304" width="9.140625" style="94"/>
    <col min="2305" max="2305" width="5.28515625" style="94" customWidth="1"/>
    <col min="2306" max="2306" width="35.85546875" style="94" customWidth="1"/>
    <col min="2307" max="2307" width="18.140625" style="94" customWidth="1"/>
    <col min="2308" max="2308" width="12.85546875" style="94" customWidth="1"/>
    <col min="2309" max="2309" width="17.5703125" style="94" customWidth="1"/>
    <col min="2310" max="2310" width="0" style="94" hidden="1" customWidth="1"/>
    <col min="2311" max="2311" width="3.85546875" style="94" customWidth="1"/>
    <col min="2312" max="2560" width="9.140625" style="94"/>
    <col min="2561" max="2561" width="5.28515625" style="94" customWidth="1"/>
    <col min="2562" max="2562" width="35.85546875" style="94" customWidth="1"/>
    <col min="2563" max="2563" width="18.140625" style="94" customWidth="1"/>
    <col min="2564" max="2564" width="12.85546875" style="94" customWidth="1"/>
    <col min="2565" max="2565" width="17.5703125" style="94" customWidth="1"/>
    <col min="2566" max="2566" width="0" style="94" hidden="1" customWidth="1"/>
    <col min="2567" max="2567" width="3.85546875" style="94" customWidth="1"/>
    <col min="2568" max="2816" width="9.140625" style="94"/>
    <col min="2817" max="2817" width="5.28515625" style="94" customWidth="1"/>
    <col min="2818" max="2818" width="35.85546875" style="94" customWidth="1"/>
    <col min="2819" max="2819" width="18.140625" style="94" customWidth="1"/>
    <col min="2820" max="2820" width="12.85546875" style="94" customWidth="1"/>
    <col min="2821" max="2821" width="17.5703125" style="94" customWidth="1"/>
    <col min="2822" max="2822" width="0" style="94" hidden="1" customWidth="1"/>
    <col min="2823" max="2823" width="3.85546875" style="94" customWidth="1"/>
    <col min="2824" max="3072" width="9.140625" style="94"/>
    <col min="3073" max="3073" width="5.28515625" style="94" customWidth="1"/>
    <col min="3074" max="3074" width="35.85546875" style="94" customWidth="1"/>
    <col min="3075" max="3075" width="18.140625" style="94" customWidth="1"/>
    <col min="3076" max="3076" width="12.85546875" style="94" customWidth="1"/>
    <col min="3077" max="3077" width="17.5703125" style="94" customWidth="1"/>
    <col min="3078" max="3078" width="0" style="94" hidden="1" customWidth="1"/>
    <col min="3079" max="3079" width="3.85546875" style="94" customWidth="1"/>
    <col min="3080" max="3328" width="9.140625" style="94"/>
    <col min="3329" max="3329" width="5.28515625" style="94" customWidth="1"/>
    <col min="3330" max="3330" width="35.85546875" style="94" customWidth="1"/>
    <col min="3331" max="3331" width="18.140625" style="94" customWidth="1"/>
    <col min="3332" max="3332" width="12.85546875" style="94" customWidth="1"/>
    <col min="3333" max="3333" width="17.5703125" style="94" customWidth="1"/>
    <col min="3334" max="3334" width="0" style="94" hidden="1" customWidth="1"/>
    <col min="3335" max="3335" width="3.85546875" style="94" customWidth="1"/>
    <col min="3336" max="3584" width="9.140625" style="94"/>
    <col min="3585" max="3585" width="5.28515625" style="94" customWidth="1"/>
    <col min="3586" max="3586" width="35.85546875" style="94" customWidth="1"/>
    <col min="3587" max="3587" width="18.140625" style="94" customWidth="1"/>
    <col min="3588" max="3588" width="12.85546875" style="94" customWidth="1"/>
    <col min="3589" max="3589" width="17.5703125" style="94" customWidth="1"/>
    <col min="3590" max="3590" width="0" style="94" hidden="1" customWidth="1"/>
    <col min="3591" max="3591" width="3.85546875" style="94" customWidth="1"/>
    <col min="3592" max="3840" width="9.140625" style="94"/>
    <col min="3841" max="3841" width="5.28515625" style="94" customWidth="1"/>
    <col min="3842" max="3842" width="35.85546875" style="94" customWidth="1"/>
    <col min="3843" max="3843" width="18.140625" style="94" customWidth="1"/>
    <col min="3844" max="3844" width="12.85546875" style="94" customWidth="1"/>
    <col min="3845" max="3845" width="17.5703125" style="94" customWidth="1"/>
    <col min="3846" max="3846" width="0" style="94" hidden="1" customWidth="1"/>
    <col min="3847" max="3847" width="3.85546875" style="94" customWidth="1"/>
    <col min="3848" max="4096" width="9.140625" style="94"/>
    <col min="4097" max="4097" width="5.28515625" style="94" customWidth="1"/>
    <col min="4098" max="4098" width="35.85546875" style="94" customWidth="1"/>
    <col min="4099" max="4099" width="18.140625" style="94" customWidth="1"/>
    <col min="4100" max="4100" width="12.85546875" style="94" customWidth="1"/>
    <col min="4101" max="4101" width="17.5703125" style="94" customWidth="1"/>
    <col min="4102" max="4102" width="0" style="94" hidden="1" customWidth="1"/>
    <col min="4103" max="4103" width="3.85546875" style="94" customWidth="1"/>
    <col min="4104" max="4352" width="9.140625" style="94"/>
    <col min="4353" max="4353" width="5.28515625" style="94" customWidth="1"/>
    <col min="4354" max="4354" width="35.85546875" style="94" customWidth="1"/>
    <col min="4355" max="4355" width="18.140625" style="94" customWidth="1"/>
    <col min="4356" max="4356" width="12.85546875" style="94" customWidth="1"/>
    <col min="4357" max="4357" width="17.5703125" style="94" customWidth="1"/>
    <col min="4358" max="4358" width="0" style="94" hidden="1" customWidth="1"/>
    <col min="4359" max="4359" width="3.85546875" style="94" customWidth="1"/>
    <col min="4360" max="4608" width="9.140625" style="94"/>
    <col min="4609" max="4609" width="5.28515625" style="94" customWidth="1"/>
    <col min="4610" max="4610" width="35.85546875" style="94" customWidth="1"/>
    <col min="4611" max="4611" width="18.140625" style="94" customWidth="1"/>
    <col min="4612" max="4612" width="12.85546875" style="94" customWidth="1"/>
    <col min="4613" max="4613" width="17.5703125" style="94" customWidth="1"/>
    <col min="4614" max="4614" width="0" style="94" hidden="1" customWidth="1"/>
    <col min="4615" max="4615" width="3.85546875" style="94" customWidth="1"/>
    <col min="4616" max="4864" width="9.140625" style="94"/>
    <col min="4865" max="4865" width="5.28515625" style="94" customWidth="1"/>
    <col min="4866" max="4866" width="35.85546875" style="94" customWidth="1"/>
    <col min="4867" max="4867" width="18.140625" style="94" customWidth="1"/>
    <col min="4868" max="4868" width="12.85546875" style="94" customWidth="1"/>
    <col min="4869" max="4869" width="17.5703125" style="94" customWidth="1"/>
    <col min="4870" max="4870" width="0" style="94" hidden="1" customWidth="1"/>
    <col min="4871" max="4871" width="3.85546875" style="94" customWidth="1"/>
    <col min="4872" max="5120" width="9.140625" style="94"/>
    <col min="5121" max="5121" width="5.28515625" style="94" customWidth="1"/>
    <col min="5122" max="5122" width="35.85546875" style="94" customWidth="1"/>
    <col min="5123" max="5123" width="18.140625" style="94" customWidth="1"/>
    <col min="5124" max="5124" width="12.85546875" style="94" customWidth="1"/>
    <col min="5125" max="5125" width="17.5703125" style="94" customWidth="1"/>
    <col min="5126" max="5126" width="0" style="94" hidden="1" customWidth="1"/>
    <col min="5127" max="5127" width="3.85546875" style="94" customWidth="1"/>
    <col min="5128" max="5376" width="9.140625" style="94"/>
    <col min="5377" max="5377" width="5.28515625" style="94" customWidth="1"/>
    <col min="5378" max="5378" width="35.85546875" style="94" customWidth="1"/>
    <col min="5379" max="5379" width="18.140625" style="94" customWidth="1"/>
    <col min="5380" max="5380" width="12.85546875" style="94" customWidth="1"/>
    <col min="5381" max="5381" width="17.5703125" style="94" customWidth="1"/>
    <col min="5382" max="5382" width="0" style="94" hidden="1" customWidth="1"/>
    <col min="5383" max="5383" width="3.85546875" style="94" customWidth="1"/>
    <col min="5384" max="5632" width="9.140625" style="94"/>
    <col min="5633" max="5633" width="5.28515625" style="94" customWidth="1"/>
    <col min="5634" max="5634" width="35.85546875" style="94" customWidth="1"/>
    <col min="5635" max="5635" width="18.140625" style="94" customWidth="1"/>
    <col min="5636" max="5636" width="12.85546875" style="94" customWidth="1"/>
    <col min="5637" max="5637" width="17.5703125" style="94" customWidth="1"/>
    <col min="5638" max="5638" width="0" style="94" hidden="1" customWidth="1"/>
    <col min="5639" max="5639" width="3.85546875" style="94" customWidth="1"/>
    <col min="5640" max="5888" width="9.140625" style="94"/>
    <col min="5889" max="5889" width="5.28515625" style="94" customWidth="1"/>
    <col min="5890" max="5890" width="35.85546875" style="94" customWidth="1"/>
    <col min="5891" max="5891" width="18.140625" style="94" customWidth="1"/>
    <col min="5892" max="5892" width="12.85546875" style="94" customWidth="1"/>
    <col min="5893" max="5893" width="17.5703125" style="94" customWidth="1"/>
    <col min="5894" max="5894" width="0" style="94" hidden="1" customWidth="1"/>
    <col min="5895" max="5895" width="3.85546875" style="94" customWidth="1"/>
    <col min="5896" max="6144" width="9.140625" style="94"/>
    <col min="6145" max="6145" width="5.28515625" style="94" customWidth="1"/>
    <col min="6146" max="6146" width="35.85546875" style="94" customWidth="1"/>
    <col min="6147" max="6147" width="18.140625" style="94" customWidth="1"/>
    <col min="6148" max="6148" width="12.85546875" style="94" customWidth="1"/>
    <col min="6149" max="6149" width="17.5703125" style="94" customWidth="1"/>
    <col min="6150" max="6150" width="0" style="94" hidden="1" customWidth="1"/>
    <col min="6151" max="6151" width="3.85546875" style="94" customWidth="1"/>
    <col min="6152" max="6400" width="9.140625" style="94"/>
    <col min="6401" max="6401" width="5.28515625" style="94" customWidth="1"/>
    <col min="6402" max="6402" width="35.85546875" style="94" customWidth="1"/>
    <col min="6403" max="6403" width="18.140625" style="94" customWidth="1"/>
    <col min="6404" max="6404" width="12.85546875" style="94" customWidth="1"/>
    <col min="6405" max="6405" width="17.5703125" style="94" customWidth="1"/>
    <col min="6406" max="6406" width="0" style="94" hidden="1" customWidth="1"/>
    <col min="6407" max="6407" width="3.85546875" style="94" customWidth="1"/>
    <col min="6408" max="6656" width="9.140625" style="94"/>
    <col min="6657" max="6657" width="5.28515625" style="94" customWidth="1"/>
    <col min="6658" max="6658" width="35.85546875" style="94" customWidth="1"/>
    <col min="6659" max="6659" width="18.140625" style="94" customWidth="1"/>
    <col min="6660" max="6660" width="12.85546875" style="94" customWidth="1"/>
    <col min="6661" max="6661" width="17.5703125" style="94" customWidth="1"/>
    <col min="6662" max="6662" width="0" style="94" hidden="1" customWidth="1"/>
    <col min="6663" max="6663" width="3.85546875" style="94" customWidth="1"/>
    <col min="6664" max="6912" width="9.140625" style="94"/>
    <col min="6913" max="6913" width="5.28515625" style="94" customWidth="1"/>
    <col min="6914" max="6914" width="35.85546875" style="94" customWidth="1"/>
    <col min="6915" max="6915" width="18.140625" style="94" customWidth="1"/>
    <col min="6916" max="6916" width="12.85546875" style="94" customWidth="1"/>
    <col min="6917" max="6917" width="17.5703125" style="94" customWidth="1"/>
    <col min="6918" max="6918" width="0" style="94" hidden="1" customWidth="1"/>
    <col min="6919" max="6919" width="3.85546875" style="94" customWidth="1"/>
    <col min="6920" max="7168" width="9.140625" style="94"/>
    <col min="7169" max="7169" width="5.28515625" style="94" customWidth="1"/>
    <col min="7170" max="7170" width="35.85546875" style="94" customWidth="1"/>
    <col min="7171" max="7171" width="18.140625" style="94" customWidth="1"/>
    <col min="7172" max="7172" width="12.85546875" style="94" customWidth="1"/>
    <col min="7173" max="7173" width="17.5703125" style="94" customWidth="1"/>
    <col min="7174" max="7174" width="0" style="94" hidden="1" customWidth="1"/>
    <col min="7175" max="7175" width="3.85546875" style="94" customWidth="1"/>
    <col min="7176" max="7424" width="9.140625" style="94"/>
    <col min="7425" max="7425" width="5.28515625" style="94" customWidth="1"/>
    <col min="7426" max="7426" width="35.85546875" style="94" customWidth="1"/>
    <col min="7427" max="7427" width="18.140625" style="94" customWidth="1"/>
    <col min="7428" max="7428" width="12.85546875" style="94" customWidth="1"/>
    <col min="7429" max="7429" width="17.5703125" style="94" customWidth="1"/>
    <col min="7430" max="7430" width="0" style="94" hidden="1" customWidth="1"/>
    <col min="7431" max="7431" width="3.85546875" style="94" customWidth="1"/>
    <col min="7432" max="7680" width="9.140625" style="94"/>
    <col min="7681" max="7681" width="5.28515625" style="94" customWidth="1"/>
    <col min="7682" max="7682" width="35.85546875" style="94" customWidth="1"/>
    <col min="7683" max="7683" width="18.140625" style="94" customWidth="1"/>
    <col min="7684" max="7684" width="12.85546875" style="94" customWidth="1"/>
    <col min="7685" max="7685" width="17.5703125" style="94" customWidth="1"/>
    <col min="7686" max="7686" width="0" style="94" hidden="1" customWidth="1"/>
    <col min="7687" max="7687" width="3.85546875" style="94" customWidth="1"/>
    <col min="7688" max="7936" width="9.140625" style="94"/>
    <col min="7937" max="7937" width="5.28515625" style="94" customWidth="1"/>
    <col min="7938" max="7938" width="35.85546875" style="94" customWidth="1"/>
    <col min="7939" max="7939" width="18.140625" style="94" customWidth="1"/>
    <col min="7940" max="7940" width="12.85546875" style="94" customWidth="1"/>
    <col min="7941" max="7941" width="17.5703125" style="94" customWidth="1"/>
    <col min="7942" max="7942" width="0" style="94" hidden="1" customWidth="1"/>
    <col min="7943" max="7943" width="3.85546875" style="94" customWidth="1"/>
    <col min="7944" max="8192" width="9.140625" style="94"/>
    <col min="8193" max="8193" width="5.28515625" style="94" customWidth="1"/>
    <col min="8194" max="8194" width="35.85546875" style="94" customWidth="1"/>
    <col min="8195" max="8195" width="18.140625" style="94" customWidth="1"/>
    <col min="8196" max="8196" width="12.85546875" style="94" customWidth="1"/>
    <col min="8197" max="8197" width="17.5703125" style="94" customWidth="1"/>
    <col min="8198" max="8198" width="0" style="94" hidden="1" customWidth="1"/>
    <col min="8199" max="8199" width="3.85546875" style="94" customWidth="1"/>
    <col min="8200" max="8448" width="9.140625" style="94"/>
    <col min="8449" max="8449" width="5.28515625" style="94" customWidth="1"/>
    <col min="8450" max="8450" width="35.85546875" style="94" customWidth="1"/>
    <col min="8451" max="8451" width="18.140625" style="94" customWidth="1"/>
    <col min="8452" max="8452" width="12.85546875" style="94" customWidth="1"/>
    <col min="8453" max="8453" width="17.5703125" style="94" customWidth="1"/>
    <col min="8454" max="8454" width="0" style="94" hidden="1" customWidth="1"/>
    <col min="8455" max="8455" width="3.85546875" style="94" customWidth="1"/>
    <col min="8456" max="8704" width="9.140625" style="94"/>
    <col min="8705" max="8705" width="5.28515625" style="94" customWidth="1"/>
    <col min="8706" max="8706" width="35.85546875" style="94" customWidth="1"/>
    <col min="8707" max="8707" width="18.140625" style="94" customWidth="1"/>
    <col min="8708" max="8708" width="12.85546875" style="94" customWidth="1"/>
    <col min="8709" max="8709" width="17.5703125" style="94" customWidth="1"/>
    <col min="8710" max="8710" width="0" style="94" hidden="1" customWidth="1"/>
    <col min="8711" max="8711" width="3.85546875" style="94" customWidth="1"/>
    <col min="8712" max="8960" width="9.140625" style="94"/>
    <col min="8961" max="8961" width="5.28515625" style="94" customWidth="1"/>
    <col min="8962" max="8962" width="35.85546875" style="94" customWidth="1"/>
    <col min="8963" max="8963" width="18.140625" style="94" customWidth="1"/>
    <col min="8964" max="8964" width="12.85546875" style="94" customWidth="1"/>
    <col min="8965" max="8965" width="17.5703125" style="94" customWidth="1"/>
    <col min="8966" max="8966" width="0" style="94" hidden="1" customWidth="1"/>
    <col min="8967" max="8967" width="3.85546875" style="94" customWidth="1"/>
    <col min="8968" max="9216" width="9.140625" style="94"/>
    <col min="9217" max="9217" width="5.28515625" style="94" customWidth="1"/>
    <col min="9218" max="9218" width="35.85546875" style="94" customWidth="1"/>
    <col min="9219" max="9219" width="18.140625" style="94" customWidth="1"/>
    <col min="9220" max="9220" width="12.85546875" style="94" customWidth="1"/>
    <col min="9221" max="9221" width="17.5703125" style="94" customWidth="1"/>
    <col min="9222" max="9222" width="0" style="94" hidden="1" customWidth="1"/>
    <col min="9223" max="9223" width="3.85546875" style="94" customWidth="1"/>
    <col min="9224" max="9472" width="9.140625" style="94"/>
    <col min="9473" max="9473" width="5.28515625" style="94" customWidth="1"/>
    <col min="9474" max="9474" width="35.85546875" style="94" customWidth="1"/>
    <col min="9475" max="9475" width="18.140625" style="94" customWidth="1"/>
    <col min="9476" max="9476" width="12.85546875" style="94" customWidth="1"/>
    <col min="9477" max="9477" width="17.5703125" style="94" customWidth="1"/>
    <col min="9478" max="9478" width="0" style="94" hidden="1" customWidth="1"/>
    <col min="9479" max="9479" width="3.85546875" style="94" customWidth="1"/>
    <col min="9480" max="9728" width="9.140625" style="94"/>
    <col min="9729" max="9729" width="5.28515625" style="94" customWidth="1"/>
    <col min="9730" max="9730" width="35.85546875" style="94" customWidth="1"/>
    <col min="9731" max="9731" width="18.140625" style="94" customWidth="1"/>
    <col min="9732" max="9732" width="12.85546875" style="94" customWidth="1"/>
    <col min="9733" max="9733" width="17.5703125" style="94" customWidth="1"/>
    <col min="9734" max="9734" width="0" style="94" hidden="1" customWidth="1"/>
    <col min="9735" max="9735" width="3.85546875" style="94" customWidth="1"/>
    <col min="9736" max="9984" width="9.140625" style="94"/>
    <col min="9985" max="9985" width="5.28515625" style="94" customWidth="1"/>
    <col min="9986" max="9986" width="35.85546875" style="94" customWidth="1"/>
    <col min="9987" max="9987" width="18.140625" style="94" customWidth="1"/>
    <col min="9988" max="9988" width="12.85546875" style="94" customWidth="1"/>
    <col min="9989" max="9989" width="17.5703125" style="94" customWidth="1"/>
    <col min="9990" max="9990" width="0" style="94" hidden="1" customWidth="1"/>
    <col min="9991" max="9991" width="3.85546875" style="94" customWidth="1"/>
    <col min="9992" max="10240" width="9.140625" style="94"/>
    <col min="10241" max="10241" width="5.28515625" style="94" customWidth="1"/>
    <col min="10242" max="10242" width="35.85546875" style="94" customWidth="1"/>
    <col min="10243" max="10243" width="18.140625" style="94" customWidth="1"/>
    <col min="10244" max="10244" width="12.85546875" style="94" customWidth="1"/>
    <col min="10245" max="10245" width="17.5703125" style="94" customWidth="1"/>
    <col min="10246" max="10246" width="0" style="94" hidden="1" customWidth="1"/>
    <col min="10247" max="10247" width="3.85546875" style="94" customWidth="1"/>
    <col min="10248" max="10496" width="9.140625" style="94"/>
    <col min="10497" max="10497" width="5.28515625" style="94" customWidth="1"/>
    <col min="10498" max="10498" width="35.85546875" style="94" customWidth="1"/>
    <col min="10499" max="10499" width="18.140625" style="94" customWidth="1"/>
    <col min="10500" max="10500" width="12.85546875" style="94" customWidth="1"/>
    <col min="10501" max="10501" width="17.5703125" style="94" customWidth="1"/>
    <col min="10502" max="10502" width="0" style="94" hidden="1" customWidth="1"/>
    <col min="10503" max="10503" width="3.85546875" style="94" customWidth="1"/>
    <col min="10504" max="10752" width="9.140625" style="94"/>
    <col min="10753" max="10753" width="5.28515625" style="94" customWidth="1"/>
    <col min="10754" max="10754" width="35.85546875" style="94" customWidth="1"/>
    <col min="10755" max="10755" width="18.140625" style="94" customWidth="1"/>
    <col min="10756" max="10756" width="12.85546875" style="94" customWidth="1"/>
    <col min="10757" max="10757" width="17.5703125" style="94" customWidth="1"/>
    <col min="10758" max="10758" width="0" style="94" hidden="1" customWidth="1"/>
    <col min="10759" max="10759" width="3.85546875" style="94" customWidth="1"/>
    <col min="10760" max="11008" width="9.140625" style="94"/>
    <col min="11009" max="11009" width="5.28515625" style="94" customWidth="1"/>
    <col min="11010" max="11010" width="35.85546875" style="94" customWidth="1"/>
    <col min="11011" max="11011" width="18.140625" style="94" customWidth="1"/>
    <col min="11012" max="11012" width="12.85546875" style="94" customWidth="1"/>
    <col min="11013" max="11013" width="17.5703125" style="94" customWidth="1"/>
    <col min="11014" max="11014" width="0" style="94" hidden="1" customWidth="1"/>
    <col min="11015" max="11015" width="3.85546875" style="94" customWidth="1"/>
    <col min="11016" max="11264" width="9.140625" style="94"/>
    <col min="11265" max="11265" width="5.28515625" style="94" customWidth="1"/>
    <col min="11266" max="11266" width="35.85546875" style="94" customWidth="1"/>
    <col min="11267" max="11267" width="18.140625" style="94" customWidth="1"/>
    <col min="11268" max="11268" width="12.85546875" style="94" customWidth="1"/>
    <col min="11269" max="11269" width="17.5703125" style="94" customWidth="1"/>
    <col min="11270" max="11270" width="0" style="94" hidden="1" customWidth="1"/>
    <col min="11271" max="11271" width="3.85546875" style="94" customWidth="1"/>
    <col min="11272" max="11520" width="9.140625" style="94"/>
    <col min="11521" max="11521" width="5.28515625" style="94" customWidth="1"/>
    <col min="11522" max="11522" width="35.85546875" style="94" customWidth="1"/>
    <col min="11523" max="11523" width="18.140625" style="94" customWidth="1"/>
    <col min="11524" max="11524" width="12.85546875" style="94" customWidth="1"/>
    <col min="11525" max="11525" width="17.5703125" style="94" customWidth="1"/>
    <col min="11526" max="11526" width="0" style="94" hidden="1" customWidth="1"/>
    <col min="11527" max="11527" width="3.85546875" style="94" customWidth="1"/>
    <col min="11528" max="11776" width="9.140625" style="94"/>
    <col min="11777" max="11777" width="5.28515625" style="94" customWidth="1"/>
    <col min="11778" max="11778" width="35.85546875" style="94" customWidth="1"/>
    <col min="11779" max="11779" width="18.140625" style="94" customWidth="1"/>
    <col min="11780" max="11780" width="12.85546875" style="94" customWidth="1"/>
    <col min="11781" max="11781" width="17.5703125" style="94" customWidth="1"/>
    <col min="11782" max="11782" width="0" style="94" hidden="1" customWidth="1"/>
    <col min="11783" max="11783" width="3.85546875" style="94" customWidth="1"/>
    <col min="11784" max="12032" width="9.140625" style="94"/>
    <col min="12033" max="12033" width="5.28515625" style="94" customWidth="1"/>
    <col min="12034" max="12034" width="35.85546875" style="94" customWidth="1"/>
    <col min="12035" max="12035" width="18.140625" style="94" customWidth="1"/>
    <col min="12036" max="12036" width="12.85546875" style="94" customWidth="1"/>
    <col min="12037" max="12037" width="17.5703125" style="94" customWidth="1"/>
    <col min="12038" max="12038" width="0" style="94" hidden="1" customWidth="1"/>
    <col min="12039" max="12039" width="3.85546875" style="94" customWidth="1"/>
    <col min="12040" max="12288" width="9.140625" style="94"/>
    <col min="12289" max="12289" width="5.28515625" style="94" customWidth="1"/>
    <col min="12290" max="12290" width="35.85546875" style="94" customWidth="1"/>
    <col min="12291" max="12291" width="18.140625" style="94" customWidth="1"/>
    <col min="12292" max="12292" width="12.85546875" style="94" customWidth="1"/>
    <col min="12293" max="12293" width="17.5703125" style="94" customWidth="1"/>
    <col min="12294" max="12294" width="0" style="94" hidden="1" customWidth="1"/>
    <col min="12295" max="12295" width="3.85546875" style="94" customWidth="1"/>
    <col min="12296" max="12544" width="9.140625" style="94"/>
    <col min="12545" max="12545" width="5.28515625" style="94" customWidth="1"/>
    <col min="12546" max="12546" width="35.85546875" style="94" customWidth="1"/>
    <col min="12547" max="12547" width="18.140625" style="94" customWidth="1"/>
    <col min="12548" max="12548" width="12.85546875" style="94" customWidth="1"/>
    <col min="12549" max="12549" width="17.5703125" style="94" customWidth="1"/>
    <col min="12550" max="12550" width="0" style="94" hidden="1" customWidth="1"/>
    <col min="12551" max="12551" width="3.85546875" style="94" customWidth="1"/>
    <col min="12552" max="12800" width="9.140625" style="94"/>
    <col min="12801" max="12801" width="5.28515625" style="94" customWidth="1"/>
    <col min="12802" max="12802" width="35.85546875" style="94" customWidth="1"/>
    <col min="12803" max="12803" width="18.140625" style="94" customWidth="1"/>
    <col min="12804" max="12804" width="12.85546875" style="94" customWidth="1"/>
    <col min="12805" max="12805" width="17.5703125" style="94" customWidth="1"/>
    <col min="12806" max="12806" width="0" style="94" hidden="1" customWidth="1"/>
    <col min="12807" max="12807" width="3.85546875" style="94" customWidth="1"/>
    <col min="12808" max="13056" width="9.140625" style="94"/>
    <col min="13057" max="13057" width="5.28515625" style="94" customWidth="1"/>
    <col min="13058" max="13058" width="35.85546875" style="94" customWidth="1"/>
    <col min="13059" max="13059" width="18.140625" style="94" customWidth="1"/>
    <col min="13060" max="13060" width="12.85546875" style="94" customWidth="1"/>
    <col min="13061" max="13061" width="17.5703125" style="94" customWidth="1"/>
    <col min="13062" max="13062" width="0" style="94" hidden="1" customWidth="1"/>
    <col min="13063" max="13063" width="3.85546875" style="94" customWidth="1"/>
    <col min="13064" max="13312" width="9.140625" style="94"/>
    <col min="13313" max="13313" width="5.28515625" style="94" customWidth="1"/>
    <col min="13314" max="13314" width="35.85546875" style="94" customWidth="1"/>
    <col min="13315" max="13315" width="18.140625" style="94" customWidth="1"/>
    <col min="13316" max="13316" width="12.85546875" style="94" customWidth="1"/>
    <col min="13317" max="13317" width="17.5703125" style="94" customWidth="1"/>
    <col min="13318" max="13318" width="0" style="94" hidden="1" customWidth="1"/>
    <col min="13319" max="13319" width="3.85546875" style="94" customWidth="1"/>
    <col min="13320" max="13568" width="9.140625" style="94"/>
    <col min="13569" max="13569" width="5.28515625" style="94" customWidth="1"/>
    <col min="13570" max="13570" width="35.85546875" style="94" customWidth="1"/>
    <col min="13571" max="13571" width="18.140625" style="94" customWidth="1"/>
    <col min="13572" max="13572" width="12.85546875" style="94" customWidth="1"/>
    <col min="13573" max="13573" width="17.5703125" style="94" customWidth="1"/>
    <col min="13574" max="13574" width="0" style="94" hidden="1" customWidth="1"/>
    <col min="13575" max="13575" width="3.85546875" style="94" customWidth="1"/>
    <col min="13576" max="13824" width="9.140625" style="94"/>
    <col min="13825" max="13825" width="5.28515625" style="94" customWidth="1"/>
    <col min="13826" max="13826" width="35.85546875" style="94" customWidth="1"/>
    <col min="13827" max="13827" width="18.140625" style="94" customWidth="1"/>
    <col min="13828" max="13828" width="12.85546875" style="94" customWidth="1"/>
    <col min="13829" max="13829" width="17.5703125" style="94" customWidth="1"/>
    <col min="13830" max="13830" width="0" style="94" hidden="1" customWidth="1"/>
    <col min="13831" max="13831" width="3.85546875" style="94" customWidth="1"/>
    <col min="13832" max="14080" width="9.140625" style="94"/>
    <col min="14081" max="14081" width="5.28515625" style="94" customWidth="1"/>
    <col min="14082" max="14082" width="35.85546875" style="94" customWidth="1"/>
    <col min="14083" max="14083" width="18.140625" style="94" customWidth="1"/>
    <col min="14084" max="14084" width="12.85546875" style="94" customWidth="1"/>
    <col min="14085" max="14085" width="17.5703125" style="94" customWidth="1"/>
    <col min="14086" max="14086" width="0" style="94" hidden="1" customWidth="1"/>
    <col min="14087" max="14087" width="3.85546875" style="94" customWidth="1"/>
    <col min="14088" max="14336" width="9.140625" style="94"/>
    <col min="14337" max="14337" width="5.28515625" style="94" customWidth="1"/>
    <col min="14338" max="14338" width="35.85546875" style="94" customWidth="1"/>
    <col min="14339" max="14339" width="18.140625" style="94" customWidth="1"/>
    <col min="14340" max="14340" width="12.85546875" style="94" customWidth="1"/>
    <col min="14341" max="14341" width="17.5703125" style="94" customWidth="1"/>
    <col min="14342" max="14342" width="0" style="94" hidden="1" customWidth="1"/>
    <col min="14343" max="14343" width="3.85546875" style="94" customWidth="1"/>
    <col min="14344" max="14592" width="9.140625" style="94"/>
    <col min="14593" max="14593" width="5.28515625" style="94" customWidth="1"/>
    <col min="14594" max="14594" width="35.85546875" style="94" customWidth="1"/>
    <col min="14595" max="14595" width="18.140625" style="94" customWidth="1"/>
    <col min="14596" max="14596" width="12.85546875" style="94" customWidth="1"/>
    <col min="14597" max="14597" width="17.5703125" style="94" customWidth="1"/>
    <col min="14598" max="14598" width="0" style="94" hidden="1" customWidth="1"/>
    <col min="14599" max="14599" width="3.85546875" style="94" customWidth="1"/>
    <col min="14600" max="14848" width="9.140625" style="94"/>
    <col min="14849" max="14849" width="5.28515625" style="94" customWidth="1"/>
    <col min="14850" max="14850" width="35.85546875" style="94" customWidth="1"/>
    <col min="14851" max="14851" width="18.140625" style="94" customWidth="1"/>
    <col min="14852" max="14852" width="12.85546875" style="94" customWidth="1"/>
    <col min="14853" max="14853" width="17.5703125" style="94" customWidth="1"/>
    <col min="14854" max="14854" width="0" style="94" hidden="1" customWidth="1"/>
    <col min="14855" max="14855" width="3.85546875" style="94" customWidth="1"/>
    <col min="14856" max="15104" width="9.140625" style="94"/>
    <col min="15105" max="15105" width="5.28515625" style="94" customWidth="1"/>
    <col min="15106" max="15106" width="35.85546875" style="94" customWidth="1"/>
    <col min="15107" max="15107" width="18.140625" style="94" customWidth="1"/>
    <col min="15108" max="15108" width="12.85546875" style="94" customWidth="1"/>
    <col min="15109" max="15109" width="17.5703125" style="94" customWidth="1"/>
    <col min="15110" max="15110" width="0" style="94" hidden="1" customWidth="1"/>
    <col min="15111" max="15111" width="3.85546875" style="94" customWidth="1"/>
    <col min="15112" max="15360" width="9.140625" style="94"/>
    <col min="15361" max="15361" width="5.28515625" style="94" customWidth="1"/>
    <col min="15362" max="15362" width="35.85546875" style="94" customWidth="1"/>
    <col min="15363" max="15363" width="18.140625" style="94" customWidth="1"/>
    <col min="15364" max="15364" width="12.85546875" style="94" customWidth="1"/>
    <col min="15365" max="15365" width="17.5703125" style="94" customWidth="1"/>
    <col min="15366" max="15366" width="0" style="94" hidden="1" customWidth="1"/>
    <col min="15367" max="15367" width="3.85546875" style="94" customWidth="1"/>
    <col min="15368" max="15616" width="9.140625" style="94"/>
    <col min="15617" max="15617" width="5.28515625" style="94" customWidth="1"/>
    <col min="15618" max="15618" width="35.85546875" style="94" customWidth="1"/>
    <col min="15619" max="15619" width="18.140625" style="94" customWidth="1"/>
    <col min="15620" max="15620" width="12.85546875" style="94" customWidth="1"/>
    <col min="15621" max="15621" width="17.5703125" style="94" customWidth="1"/>
    <col min="15622" max="15622" width="0" style="94" hidden="1" customWidth="1"/>
    <col min="15623" max="15623" width="3.85546875" style="94" customWidth="1"/>
    <col min="15624" max="15872" width="9.140625" style="94"/>
    <col min="15873" max="15873" width="5.28515625" style="94" customWidth="1"/>
    <col min="15874" max="15874" width="35.85546875" style="94" customWidth="1"/>
    <col min="15875" max="15875" width="18.140625" style="94" customWidth="1"/>
    <col min="15876" max="15876" width="12.85546875" style="94" customWidth="1"/>
    <col min="15877" max="15877" width="17.5703125" style="94" customWidth="1"/>
    <col min="15878" max="15878" width="0" style="94" hidden="1" customWidth="1"/>
    <col min="15879" max="15879" width="3.85546875" style="94" customWidth="1"/>
    <col min="15880" max="16128" width="9.140625" style="94"/>
    <col min="16129" max="16129" width="5.28515625" style="94" customWidth="1"/>
    <col min="16130" max="16130" width="35.85546875" style="94" customWidth="1"/>
    <col min="16131" max="16131" width="18.140625" style="94" customWidth="1"/>
    <col min="16132" max="16132" width="12.85546875" style="94" customWidth="1"/>
    <col min="16133" max="16133" width="17.5703125" style="94" customWidth="1"/>
    <col min="16134" max="16134" width="0" style="94" hidden="1" customWidth="1"/>
    <col min="16135" max="16135" width="3.85546875" style="94" customWidth="1"/>
    <col min="16136" max="16384" width="9.140625" style="94"/>
  </cols>
  <sheetData>
    <row r="1" spans="1:23" s="1" customFormat="1">
      <c r="C1" s="172" t="s">
        <v>92</v>
      </c>
      <c r="D1" s="172"/>
      <c r="E1" s="172"/>
      <c r="H1" s="2"/>
    </row>
    <row r="2" spans="1:23" s="1" customFormat="1" ht="13.5" customHeight="1">
      <c r="C2" s="173" t="s">
        <v>129</v>
      </c>
      <c r="D2" s="173"/>
      <c r="E2" s="17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3" s="1" customFormat="1">
      <c r="C3" s="174" t="s">
        <v>162</v>
      </c>
      <c r="D3" s="174"/>
      <c r="E3" s="17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s="1" customFormat="1" ht="27" customHeight="1">
      <c r="C4" s="114"/>
      <c r="D4" s="114"/>
      <c r="E4" s="114"/>
      <c r="H4" s="2"/>
    </row>
    <row r="5" spans="1:23" s="3" customFormat="1" ht="51" customHeight="1">
      <c r="A5" s="184" t="s">
        <v>163</v>
      </c>
      <c r="B5" s="184"/>
      <c r="C5" s="184"/>
      <c r="D5" s="184"/>
      <c r="E5" s="18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s="3" customFormat="1" ht="24" customHeight="1">
      <c r="A6" s="115"/>
      <c r="B6" s="115"/>
      <c r="C6" s="115"/>
      <c r="D6" s="115"/>
      <c r="E6" s="11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s="9" customFormat="1" ht="18.75" customHeight="1">
      <c r="A7" s="6"/>
      <c r="B7" s="98" t="s">
        <v>150</v>
      </c>
      <c r="C7" s="6"/>
      <c r="D7" s="6"/>
      <c r="E7" s="6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3" s="9" customFormat="1" ht="23.25" customHeight="1">
      <c r="A8" s="6"/>
      <c r="B8" s="176" t="s">
        <v>109</v>
      </c>
      <c r="C8" s="176"/>
      <c r="D8" s="176"/>
      <c r="E8" s="176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3" s="113" customFormat="1" ht="40.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s="79" customFormat="1" ht="23.25" customHeight="1">
      <c r="A10" s="14">
        <v>1</v>
      </c>
      <c r="B10" s="78" t="s">
        <v>7</v>
      </c>
      <c r="C10" s="14">
        <v>1</v>
      </c>
      <c r="D10" s="15">
        <v>235000</v>
      </c>
      <c r="E10" s="15">
        <f>D10*C10</f>
        <v>235000</v>
      </c>
    </row>
    <row r="11" spans="1:23" s="79" customFormat="1" ht="23.25" customHeight="1">
      <c r="A11" s="14">
        <v>2</v>
      </c>
      <c r="B11" s="78" t="s">
        <v>10</v>
      </c>
      <c r="C11" s="14">
        <v>1</v>
      </c>
      <c r="D11" s="15">
        <v>148000</v>
      </c>
      <c r="E11" s="15">
        <f t="shared" ref="E11:E28" si="0">D11*C11</f>
        <v>148000</v>
      </c>
    </row>
    <row r="12" spans="1:23" s="79" customFormat="1" ht="23.25" customHeight="1">
      <c r="A12" s="14">
        <v>3</v>
      </c>
      <c r="B12" s="78" t="s">
        <v>24</v>
      </c>
      <c r="C12" s="14">
        <v>1</v>
      </c>
      <c r="D12" s="15">
        <v>98000</v>
      </c>
      <c r="E12" s="15">
        <f t="shared" si="0"/>
        <v>98000</v>
      </c>
      <c r="H12" s="120"/>
    </row>
    <row r="13" spans="1:23" s="79" customFormat="1" ht="23.25" customHeight="1">
      <c r="A13" s="14">
        <v>4</v>
      </c>
      <c r="B13" s="78" t="s">
        <v>44</v>
      </c>
      <c r="C13" s="14">
        <v>1</v>
      </c>
      <c r="D13" s="15">
        <v>95500</v>
      </c>
      <c r="E13" s="15">
        <f t="shared" si="0"/>
        <v>95500</v>
      </c>
    </row>
    <row r="14" spans="1:23" s="79" customFormat="1" ht="23.25" customHeight="1">
      <c r="A14" s="14">
        <v>5</v>
      </c>
      <c r="B14" s="78" t="s">
        <v>93</v>
      </c>
      <c r="C14" s="14">
        <v>1</v>
      </c>
      <c r="D14" s="15">
        <v>96200</v>
      </c>
      <c r="E14" s="15">
        <f t="shared" si="0"/>
        <v>96200</v>
      </c>
    </row>
    <row r="15" spans="1:23" s="79" customFormat="1" ht="23.25" customHeight="1">
      <c r="A15" s="14">
        <v>6</v>
      </c>
      <c r="B15" s="78" t="s">
        <v>49</v>
      </c>
      <c r="C15" s="14">
        <v>1</v>
      </c>
      <c r="D15" s="15">
        <v>117000</v>
      </c>
      <c r="E15" s="15">
        <f t="shared" si="0"/>
        <v>117000</v>
      </c>
    </row>
    <row r="16" spans="1:23" s="79" customFormat="1" ht="23.25" customHeight="1">
      <c r="A16" s="14">
        <v>7</v>
      </c>
      <c r="B16" s="78" t="s">
        <v>127</v>
      </c>
      <c r="C16" s="14">
        <v>1</v>
      </c>
      <c r="D16" s="15">
        <v>96200</v>
      </c>
      <c r="E16" s="15">
        <f t="shared" si="0"/>
        <v>96200</v>
      </c>
    </row>
    <row r="17" spans="1:12" s="79" customFormat="1" ht="23.25" customHeight="1">
      <c r="A17" s="14">
        <v>8</v>
      </c>
      <c r="B17" s="78" t="s">
        <v>94</v>
      </c>
      <c r="C17" s="14">
        <v>2</v>
      </c>
      <c r="D17" s="15">
        <v>99000</v>
      </c>
      <c r="E17" s="15">
        <f t="shared" si="0"/>
        <v>198000</v>
      </c>
    </row>
    <row r="18" spans="1:12" s="79" customFormat="1" ht="23.25" customHeight="1">
      <c r="A18" s="14">
        <v>9</v>
      </c>
      <c r="B18" s="78" t="s">
        <v>45</v>
      </c>
      <c r="C18" s="14">
        <v>1</v>
      </c>
      <c r="D18" s="15">
        <v>97300</v>
      </c>
      <c r="E18" s="15">
        <f t="shared" si="0"/>
        <v>97300</v>
      </c>
    </row>
    <row r="19" spans="1:12" s="79" customFormat="1" ht="23.25" customHeight="1">
      <c r="A19" s="14">
        <v>10</v>
      </c>
      <c r="B19" s="78" t="s">
        <v>95</v>
      </c>
      <c r="C19" s="14">
        <v>1</v>
      </c>
      <c r="D19" s="15">
        <v>95700</v>
      </c>
      <c r="E19" s="15">
        <f t="shared" si="0"/>
        <v>95700</v>
      </c>
    </row>
    <row r="20" spans="1:12" s="79" customFormat="1" ht="23.25" customHeight="1">
      <c r="A20" s="14">
        <v>11</v>
      </c>
      <c r="B20" s="78" t="s">
        <v>96</v>
      </c>
      <c r="C20" s="14">
        <v>2</v>
      </c>
      <c r="D20" s="15">
        <v>147000</v>
      </c>
      <c r="E20" s="15">
        <f t="shared" si="0"/>
        <v>294000</v>
      </c>
    </row>
    <row r="21" spans="1:12" s="79" customFormat="1" ht="23.25" customHeight="1">
      <c r="A21" s="14">
        <v>12</v>
      </c>
      <c r="B21" s="78" t="s">
        <v>53</v>
      </c>
      <c r="C21" s="14">
        <v>2</v>
      </c>
      <c r="D21" s="15">
        <v>130000</v>
      </c>
      <c r="E21" s="15">
        <f t="shared" si="0"/>
        <v>260000</v>
      </c>
    </row>
    <row r="22" spans="1:12" s="79" customFormat="1" ht="23.25" customHeight="1">
      <c r="A22" s="14">
        <v>13</v>
      </c>
      <c r="B22" s="78" t="s">
        <v>108</v>
      </c>
      <c r="C22" s="14">
        <v>1</v>
      </c>
      <c r="D22" s="15">
        <v>100000</v>
      </c>
      <c r="E22" s="15">
        <f t="shared" si="0"/>
        <v>100000</v>
      </c>
    </row>
    <row r="23" spans="1:12" s="79" customFormat="1" ht="23.25" customHeight="1">
      <c r="A23" s="14">
        <v>14</v>
      </c>
      <c r="B23" s="78" t="s">
        <v>72</v>
      </c>
      <c r="C23" s="14">
        <v>2</v>
      </c>
      <c r="D23" s="15">
        <v>99000</v>
      </c>
      <c r="E23" s="15">
        <f>D23*C23</f>
        <v>198000</v>
      </c>
    </row>
    <row r="24" spans="1:12" s="79" customFormat="1" ht="23.25" customHeight="1">
      <c r="A24" s="14">
        <v>15</v>
      </c>
      <c r="B24" s="78" t="s">
        <v>128</v>
      </c>
      <c r="C24" s="14">
        <v>1</v>
      </c>
      <c r="D24" s="15">
        <v>101000</v>
      </c>
      <c r="E24" s="15">
        <f t="shared" si="0"/>
        <v>101000</v>
      </c>
    </row>
    <row r="25" spans="1:12" s="79" customFormat="1" ht="23.25" customHeight="1">
      <c r="A25" s="14">
        <v>16</v>
      </c>
      <c r="B25" s="78" t="s">
        <v>126</v>
      </c>
      <c r="C25" s="14">
        <v>2</v>
      </c>
      <c r="D25" s="15">
        <v>95000</v>
      </c>
      <c r="E25" s="15">
        <f t="shared" si="0"/>
        <v>190000</v>
      </c>
    </row>
    <row r="26" spans="1:12" s="79" customFormat="1" ht="23.25" customHeight="1">
      <c r="A26" s="14">
        <v>17</v>
      </c>
      <c r="B26" s="78" t="s">
        <v>97</v>
      </c>
      <c r="C26" s="14">
        <v>1</v>
      </c>
      <c r="D26" s="15">
        <v>205000</v>
      </c>
      <c r="E26" s="15">
        <f t="shared" si="0"/>
        <v>205000</v>
      </c>
    </row>
    <row r="27" spans="1:12" s="79" customFormat="1" ht="23.25" customHeight="1">
      <c r="A27" s="14">
        <v>18</v>
      </c>
      <c r="B27" s="78" t="s">
        <v>124</v>
      </c>
      <c r="C27" s="14">
        <v>11</v>
      </c>
      <c r="D27" s="15">
        <v>175000</v>
      </c>
      <c r="E27" s="15">
        <f t="shared" si="0"/>
        <v>1925000</v>
      </c>
    </row>
    <row r="28" spans="1:12" s="79" customFormat="1" ht="23.25" customHeight="1">
      <c r="A28" s="14">
        <v>19</v>
      </c>
      <c r="B28" s="78" t="s">
        <v>98</v>
      </c>
      <c r="C28" s="14">
        <v>2</v>
      </c>
      <c r="D28" s="15">
        <v>112500</v>
      </c>
      <c r="E28" s="15">
        <f t="shared" si="0"/>
        <v>225000</v>
      </c>
    </row>
    <row r="29" spans="1:12" s="83" customFormat="1" ht="23.25" customHeight="1">
      <c r="A29" s="80"/>
      <c r="B29" s="19" t="s">
        <v>18</v>
      </c>
      <c r="C29" s="20">
        <f>SUM(C10:C28)</f>
        <v>35</v>
      </c>
      <c r="D29" s="22">
        <f>SUM(D10:D28)</f>
        <v>2342400</v>
      </c>
      <c r="E29" s="22">
        <f>SUM(E10:E28)</f>
        <v>4774900</v>
      </c>
      <c r="F29" s="81">
        <f>SUM(F10:F25)</f>
        <v>0</v>
      </c>
      <c r="G29" s="82"/>
      <c r="H29" s="82"/>
      <c r="I29" s="82"/>
      <c r="J29" s="82"/>
      <c r="K29" s="82"/>
      <c r="L29" s="82"/>
    </row>
    <row r="30" spans="1:12" s="84" customFormat="1" ht="18.75" customHeight="1">
      <c r="C30" s="85"/>
      <c r="G30" s="79"/>
      <c r="H30" s="79"/>
      <c r="I30" s="79"/>
      <c r="J30" s="79"/>
      <c r="K30" s="79"/>
      <c r="L30" s="79"/>
    </row>
    <row r="31" spans="1:12" s="84" customFormat="1" ht="18.75" customHeight="1">
      <c r="B31" s="183"/>
      <c r="C31" s="183"/>
      <c r="D31" s="183"/>
      <c r="E31" s="183"/>
    </row>
    <row r="32" spans="1:12" s="84" customFormat="1" ht="18.75" customHeight="1">
      <c r="A32" s="86"/>
      <c r="B32" s="86"/>
      <c r="C32" s="86"/>
      <c r="D32" s="181"/>
      <c r="E32" s="181"/>
      <c r="F32" s="86"/>
    </row>
    <row r="33" spans="1:5" s="84" customFormat="1" ht="18.75" customHeight="1">
      <c r="B33" s="87"/>
      <c r="C33" s="85"/>
      <c r="D33" s="182"/>
      <c r="E33" s="182"/>
    </row>
    <row r="34" spans="1:5" s="84" customFormat="1" ht="18.75" customHeight="1">
      <c r="C34" s="85"/>
    </row>
    <row r="35" spans="1:5" s="84" customFormat="1" ht="18.75" customHeight="1">
      <c r="C35" s="85"/>
    </row>
    <row r="36" spans="1:5" s="84" customFormat="1" ht="18.75" customHeight="1">
      <c r="C36" s="85"/>
    </row>
    <row r="37" spans="1:5" s="84" customFormat="1" ht="18.75" customHeight="1">
      <c r="C37" s="85"/>
    </row>
    <row r="38" spans="1:5" s="84" customFormat="1" ht="18.75" customHeight="1">
      <c r="A38" s="182"/>
      <c r="B38" s="182"/>
      <c r="C38" s="182"/>
      <c r="D38" s="182"/>
      <c r="E38" s="182"/>
    </row>
    <row r="39" spans="1:5" s="84" customFormat="1" ht="18.75" customHeight="1">
      <c r="C39" s="85"/>
    </row>
    <row r="40" spans="1:5" s="84" customFormat="1" ht="18.75" customHeight="1">
      <c r="C40" s="85"/>
    </row>
    <row r="41" spans="1:5" s="84" customFormat="1" ht="18.75" customHeight="1">
      <c r="C41" s="85"/>
    </row>
    <row r="42" spans="1:5" s="84" customFormat="1" ht="18.75" customHeight="1">
      <c r="C42" s="85"/>
    </row>
    <row r="43" spans="1:5" s="84" customFormat="1" ht="18.75" customHeight="1">
      <c r="C43" s="85"/>
    </row>
    <row r="44" spans="1:5" s="84" customFormat="1" ht="18.75" customHeight="1">
      <c r="C44" s="85"/>
    </row>
    <row r="45" spans="1:5" s="84" customFormat="1" ht="18.75" customHeight="1">
      <c r="C45" s="85"/>
    </row>
    <row r="46" spans="1:5" s="79" customFormat="1" ht="18.75" customHeight="1">
      <c r="A46" s="88"/>
      <c r="B46" s="88"/>
      <c r="C46" s="89"/>
      <c r="D46" s="88"/>
      <c r="E46" s="88"/>
    </row>
    <row r="47" spans="1:5" s="79" customFormat="1" ht="18.75" customHeight="1">
      <c r="A47" s="78"/>
      <c r="B47" s="78"/>
      <c r="C47" s="90"/>
      <c r="D47" s="78"/>
      <c r="E47" s="78"/>
    </row>
    <row r="48" spans="1:5" s="93" customFormat="1" ht="23.25" customHeight="1">
      <c r="A48" s="91"/>
      <c r="B48" s="91"/>
      <c r="C48" s="92"/>
      <c r="D48" s="91"/>
      <c r="E48" s="91"/>
    </row>
    <row r="49" spans="1:5" s="93" customFormat="1" ht="23.25" customHeight="1">
      <c r="A49" s="91"/>
      <c r="B49" s="91"/>
      <c r="C49" s="92"/>
      <c r="D49" s="91"/>
      <c r="E49" s="91"/>
    </row>
    <row r="50" spans="1:5" s="93" customFormat="1" ht="23.25" customHeight="1">
      <c r="A50" s="91"/>
      <c r="B50" s="91"/>
      <c r="C50" s="92"/>
      <c r="D50" s="91"/>
      <c r="E50" s="91"/>
    </row>
    <row r="51" spans="1:5" s="93" customFormat="1" ht="23.25" customHeight="1">
      <c r="A51" s="91"/>
      <c r="B51" s="91"/>
      <c r="C51" s="92"/>
      <c r="D51" s="91"/>
      <c r="E51" s="91"/>
    </row>
    <row r="52" spans="1:5" s="93" customFormat="1" ht="23.25" customHeight="1">
      <c r="A52" s="91"/>
      <c r="B52" s="91"/>
      <c r="C52" s="92"/>
      <c r="D52" s="91"/>
      <c r="E52" s="91"/>
    </row>
    <row r="53" spans="1:5" s="93" customFormat="1" ht="23.25" customHeight="1">
      <c r="A53" s="91"/>
      <c r="B53" s="91"/>
      <c r="C53" s="92"/>
      <c r="D53" s="91"/>
      <c r="E53" s="91"/>
    </row>
    <row r="54" spans="1:5" s="93" customFormat="1" ht="23.25" customHeight="1">
      <c r="A54" s="91"/>
      <c r="B54" s="91"/>
      <c r="C54" s="92"/>
      <c r="D54" s="91"/>
      <c r="E54" s="91"/>
    </row>
    <row r="55" spans="1:5" s="93" customFormat="1" ht="23.25" customHeight="1">
      <c r="A55" s="91"/>
      <c r="B55" s="91"/>
      <c r="C55" s="92"/>
      <c r="D55" s="91"/>
      <c r="E55" s="91"/>
    </row>
    <row r="56" spans="1:5" s="93" customFormat="1" ht="23.25" customHeight="1">
      <c r="A56" s="91"/>
      <c r="B56" s="91"/>
      <c r="C56" s="92"/>
      <c r="D56" s="91"/>
      <c r="E56" s="91"/>
    </row>
    <row r="57" spans="1:5" s="93" customFormat="1" ht="23.25" customHeight="1">
      <c r="A57" s="91"/>
      <c r="B57" s="91"/>
      <c r="C57" s="92"/>
      <c r="D57" s="91"/>
      <c r="E57" s="91"/>
    </row>
    <row r="58" spans="1:5" s="93" customFormat="1" ht="23.25" customHeight="1">
      <c r="A58" s="91"/>
      <c r="B58" s="91"/>
      <c r="C58" s="92"/>
      <c r="D58" s="91"/>
      <c r="E58" s="91"/>
    </row>
    <row r="59" spans="1:5" s="93" customFormat="1" ht="23.25" customHeight="1">
      <c r="A59" s="91"/>
      <c r="B59" s="91"/>
      <c r="C59" s="92"/>
      <c r="D59" s="91"/>
      <c r="E59" s="91"/>
    </row>
    <row r="60" spans="1:5" s="93" customFormat="1" ht="23.25" customHeight="1">
      <c r="A60" s="91"/>
      <c r="B60" s="91"/>
      <c r="C60" s="92"/>
      <c r="D60" s="91"/>
      <c r="E60" s="91"/>
    </row>
    <row r="61" spans="1:5" s="93" customFormat="1" ht="23.25" customHeight="1">
      <c r="A61" s="91"/>
      <c r="B61" s="91"/>
      <c r="C61" s="92"/>
      <c r="D61" s="91"/>
      <c r="E61" s="91"/>
    </row>
    <row r="62" spans="1:5" s="93" customFormat="1" ht="23.25" customHeight="1">
      <c r="A62" s="91"/>
      <c r="B62" s="91"/>
      <c r="C62" s="92"/>
      <c r="D62" s="91"/>
      <c r="E62" s="91"/>
    </row>
    <row r="63" spans="1:5" s="93" customFormat="1" ht="23.25" customHeight="1">
      <c r="A63" s="91"/>
      <c r="B63" s="91"/>
      <c r="C63" s="92"/>
      <c r="D63" s="91"/>
      <c r="E63" s="91"/>
    </row>
    <row r="64" spans="1:5" s="93" customFormat="1" ht="23.25" customHeight="1">
      <c r="A64" s="91"/>
      <c r="B64" s="91"/>
      <c r="C64" s="92"/>
      <c r="D64" s="91"/>
      <c r="E64" s="91"/>
    </row>
    <row r="65" spans="1:5" s="93" customFormat="1" ht="23.25" customHeight="1">
      <c r="A65" s="91"/>
      <c r="B65" s="91"/>
      <c r="C65" s="92"/>
      <c r="D65" s="91"/>
      <c r="E65" s="91"/>
    </row>
    <row r="66" spans="1:5" s="93" customFormat="1" ht="23.25" customHeight="1">
      <c r="A66" s="91"/>
      <c r="B66" s="91"/>
      <c r="C66" s="92"/>
      <c r="D66" s="91"/>
      <c r="E66" s="91"/>
    </row>
  </sheetData>
  <mergeCells count="9">
    <mergeCell ref="D32:E32"/>
    <mergeCell ref="D33:E33"/>
    <mergeCell ref="A38:E38"/>
    <mergeCell ref="B31:E31"/>
    <mergeCell ref="C1:E1"/>
    <mergeCell ref="C2:E2"/>
    <mergeCell ref="C3:E3"/>
    <mergeCell ref="A5:E5"/>
    <mergeCell ref="B8:E8"/>
  </mergeCells>
  <pageMargins left="0.74803149606299213" right="0.23622047244094491" top="0.31496062992125984" bottom="0" header="0.51181102362204722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S219"/>
  <sheetViews>
    <sheetView workbookViewId="0">
      <selection activeCell="I7" sqref="I7"/>
    </sheetView>
  </sheetViews>
  <sheetFormatPr defaultRowHeight="13.5"/>
  <cols>
    <col min="1" max="1" width="5.28515625" style="1" customWidth="1"/>
    <col min="2" max="2" width="32.140625" style="1" customWidth="1"/>
    <col min="3" max="5" width="14.7109375" style="77" customWidth="1"/>
    <col min="6" max="6" width="9.140625" style="1" hidden="1" customWidth="1"/>
    <col min="7" max="7" width="3.28515625" style="1" customWidth="1"/>
    <col min="8" max="8" width="9.140625" style="1"/>
    <col min="9" max="9" width="11.5703125" style="1" bestFit="1" customWidth="1"/>
    <col min="10" max="11" width="9.140625" style="1"/>
    <col min="12" max="44" width="9.140625" style="2"/>
    <col min="45" max="256" width="9.140625" style="1"/>
    <col min="257" max="257" width="5.28515625" style="1" customWidth="1"/>
    <col min="258" max="258" width="35.85546875" style="1" customWidth="1"/>
    <col min="259" max="259" width="18.140625" style="1" customWidth="1"/>
    <col min="260" max="260" width="12.85546875" style="1" customWidth="1"/>
    <col min="261" max="261" width="17" style="1" customWidth="1"/>
    <col min="262" max="262" width="0" style="1" hidden="1" customWidth="1"/>
    <col min="263" max="263" width="4" style="1" customWidth="1"/>
    <col min="264" max="512" width="9.140625" style="1"/>
    <col min="513" max="513" width="5.28515625" style="1" customWidth="1"/>
    <col min="514" max="514" width="35.85546875" style="1" customWidth="1"/>
    <col min="515" max="515" width="18.140625" style="1" customWidth="1"/>
    <col min="516" max="516" width="12.85546875" style="1" customWidth="1"/>
    <col min="517" max="517" width="17" style="1" customWidth="1"/>
    <col min="518" max="518" width="0" style="1" hidden="1" customWidth="1"/>
    <col min="519" max="519" width="4" style="1" customWidth="1"/>
    <col min="520" max="768" width="9.140625" style="1"/>
    <col min="769" max="769" width="5.28515625" style="1" customWidth="1"/>
    <col min="770" max="770" width="35.85546875" style="1" customWidth="1"/>
    <col min="771" max="771" width="18.140625" style="1" customWidth="1"/>
    <col min="772" max="772" width="12.85546875" style="1" customWidth="1"/>
    <col min="773" max="773" width="17" style="1" customWidth="1"/>
    <col min="774" max="774" width="0" style="1" hidden="1" customWidth="1"/>
    <col min="775" max="775" width="4" style="1" customWidth="1"/>
    <col min="776" max="1024" width="9.140625" style="1"/>
    <col min="1025" max="1025" width="5.28515625" style="1" customWidth="1"/>
    <col min="1026" max="1026" width="35.85546875" style="1" customWidth="1"/>
    <col min="1027" max="1027" width="18.140625" style="1" customWidth="1"/>
    <col min="1028" max="1028" width="12.85546875" style="1" customWidth="1"/>
    <col min="1029" max="1029" width="17" style="1" customWidth="1"/>
    <col min="1030" max="1030" width="0" style="1" hidden="1" customWidth="1"/>
    <col min="1031" max="1031" width="4" style="1" customWidth="1"/>
    <col min="1032" max="1280" width="9.140625" style="1"/>
    <col min="1281" max="1281" width="5.28515625" style="1" customWidth="1"/>
    <col min="1282" max="1282" width="35.85546875" style="1" customWidth="1"/>
    <col min="1283" max="1283" width="18.140625" style="1" customWidth="1"/>
    <col min="1284" max="1284" width="12.85546875" style="1" customWidth="1"/>
    <col min="1285" max="1285" width="17" style="1" customWidth="1"/>
    <col min="1286" max="1286" width="0" style="1" hidden="1" customWidth="1"/>
    <col min="1287" max="1287" width="4" style="1" customWidth="1"/>
    <col min="1288" max="1536" width="9.140625" style="1"/>
    <col min="1537" max="1537" width="5.28515625" style="1" customWidth="1"/>
    <col min="1538" max="1538" width="35.85546875" style="1" customWidth="1"/>
    <col min="1539" max="1539" width="18.140625" style="1" customWidth="1"/>
    <col min="1540" max="1540" width="12.85546875" style="1" customWidth="1"/>
    <col min="1541" max="1541" width="17" style="1" customWidth="1"/>
    <col min="1542" max="1542" width="0" style="1" hidden="1" customWidth="1"/>
    <col min="1543" max="1543" width="4" style="1" customWidth="1"/>
    <col min="1544" max="1792" width="9.140625" style="1"/>
    <col min="1793" max="1793" width="5.28515625" style="1" customWidth="1"/>
    <col min="1794" max="1794" width="35.85546875" style="1" customWidth="1"/>
    <col min="1795" max="1795" width="18.140625" style="1" customWidth="1"/>
    <col min="1796" max="1796" width="12.85546875" style="1" customWidth="1"/>
    <col min="1797" max="1797" width="17" style="1" customWidth="1"/>
    <col min="1798" max="1798" width="0" style="1" hidden="1" customWidth="1"/>
    <col min="1799" max="1799" width="4" style="1" customWidth="1"/>
    <col min="1800" max="2048" width="9.140625" style="1"/>
    <col min="2049" max="2049" width="5.28515625" style="1" customWidth="1"/>
    <col min="2050" max="2050" width="35.85546875" style="1" customWidth="1"/>
    <col min="2051" max="2051" width="18.140625" style="1" customWidth="1"/>
    <col min="2052" max="2052" width="12.85546875" style="1" customWidth="1"/>
    <col min="2053" max="2053" width="17" style="1" customWidth="1"/>
    <col min="2054" max="2054" width="0" style="1" hidden="1" customWidth="1"/>
    <col min="2055" max="2055" width="4" style="1" customWidth="1"/>
    <col min="2056" max="2304" width="9.140625" style="1"/>
    <col min="2305" max="2305" width="5.28515625" style="1" customWidth="1"/>
    <col min="2306" max="2306" width="35.85546875" style="1" customWidth="1"/>
    <col min="2307" max="2307" width="18.140625" style="1" customWidth="1"/>
    <col min="2308" max="2308" width="12.85546875" style="1" customWidth="1"/>
    <col min="2309" max="2309" width="17" style="1" customWidth="1"/>
    <col min="2310" max="2310" width="0" style="1" hidden="1" customWidth="1"/>
    <col min="2311" max="2311" width="4" style="1" customWidth="1"/>
    <col min="2312" max="2560" width="9.140625" style="1"/>
    <col min="2561" max="2561" width="5.28515625" style="1" customWidth="1"/>
    <col min="2562" max="2562" width="35.85546875" style="1" customWidth="1"/>
    <col min="2563" max="2563" width="18.140625" style="1" customWidth="1"/>
    <col min="2564" max="2564" width="12.85546875" style="1" customWidth="1"/>
    <col min="2565" max="2565" width="17" style="1" customWidth="1"/>
    <col min="2566" max="2566" width="0" style="1" hidden="1" customWidth="1"/>
    <col min="2567" max="2567" width="4" style="1" customWidth="1"/>
    <col min="2568" max="2816" width="9.140625" style="1"/>
    <col min="2817" max="2817" width="5.28515625" style="1" customWidth="1"/>
    <col min="2818" max="2818" width="35.85546875" style="1" customWidth="1"/>
    <col min="2819" max="2819" width="18.140625" style="1" customWidth="1"/>
    <col min="2820" max="2820" width="12.85546875" style="1" customWidth="1"/>
    <col min="2821" max="2821" width="17" style="1" customWidth="1"/>
    <col min="2822" max="2822" width="0" style="1" hidden="1" customWidth="1"/>
    <col min="2823" max="2823" width="4" style="1" customWidth="1"/>
    <col min="2824" max="3072" width="9.140625" style="1"/>
    <col min="3073" max="3073" width="5.28515625" style="1" customWidth="1"/>
    <col min="3074" max="3074" width="35.85546875" style="1" customWidth="1"/>
    <col min="3075" max="3075" width="18.140625" style="1" customWidth="1"/>
    <col min="3076" max="3076" width="12.85546875" style="1" customWidth="1"/>
    <col min="3077" max="3077" width="17" style="1" customWidth="1"/>
    <col min="3078" max="3078" width="0" style="1" hidden="1" customWidth="1"/>
    <col min="3079" max="3079" width="4" style="1" customWidth="1"/>
    <col min="3080" max="3328" width="9.140625" style="1"/>
    <col min="3329" max="3329" width="5.28515625" style="1" customWidth="1"/>
    <col min="3330" max="3330" width="35.85546875" style="1" customWidth="1"/>
    <col min="3331" max="3331" width="18.140625" style="1" customWidth="1"/>
    <col min="3332" max="3332" width="12.85546875" style="1" customWidth="1"/>
    <col min="3333" max="3333" width="17" style="1" customWidth="1"/>
    <col min="3334" max="3334" width="0" style="1" hidden="1" customWidth="1"/>
    <col min="3335" max="3335" width="4" style="1" customWidth="1"/>
    <col min="3336" max="3584" width="9.140625" style="1"/>
    <col min="3585" max="3585" width="5.28515625" style="1" customWidth="1"/>
    <col min="3586" max="3586" width="35.85546875" style="1" customWidth="1"/>
    <col min="3587" max="3587" width="18.140625" style="1" customWidth="1"/>
    <col min="3588" max="3588" width="12.85546875" style="1" customWidth="1"/>
    <col min="3589" max="3589" width="17" style="1" customWidth="1"/>
    <col min="3590" max="3590" width="0" style="1" hidden="1" customWidth="1"/>
    <col min="3591" max="3591" width="4" style="1" customWidth="1"/>
    <col min="3592" max="3840" width="9.140625" style="1"/>
    <col min="3841" max="3841" width="5.28515625" style="1" customWidth="1"/>
    <col min="3842" max="3842" width="35.85546875" style="1" customWidth="1"/>
    <col min="3843" max="3843" width="18.140625" style="1" customWidth="1"/>
    <col min="3844" max="3844" width="12.85546875" style="1" customWidth="1"/>
    <col min="3845" max="3845" width="17" style="1" customWidth="1"/>
    <col min="3846" max="3846" width="0" style="1" hidden="1" customWidth="1"/>
    <col min="3847" max="3847" width="4" style="1" customWidth="1"/>
    <col min="3848" max="4096" width="9.140625" style="1"/>
    <col min="4097" max="4097" width="5.28515625" style="1" customWidth="1"/>
    <col min="4098" max="4098" width="35.85546875" style="1" customWidth="1"/>
    <col min="4099" max="4099" width="18.140625" style="1" customWidth="1"/>
    <col min="4100" max="4100" width="12.85546875" style="1" customWidth="1"/>
    <col min="4101" max="4101" width="17" style="1" customWidth="1"/>
    <col min="4102" max="4102" width="0" style="1" hidden="1" customWidth="1"/>
    <col min="4103" max="4103" width="4" style="1" customWidth="1"/>
    <col min="4104" max="4352" width="9.140625" style="1"/>
    <col min="4353" max="4353" width="5.28515625" style="1" customWidth="1"/>
    <col min="4354" max="4354" width="35.85546875" style="1" customWidth="1"/>
    <col min="4355" max="4355" width="18.140625" style="1" customWidth="1"/>
    <col min="4356" max="4356" width="12.85546875" style="1" customWidth="1"/>
    <col min="4357" max="4357" width="17" style="1" customWidth="1"/>
    <col min="4358" max="4358" width="0" style="1" hidden="1" customWidth="1"/>
    <col min="4359" max="4359" width="4" style="1" customWidth="1"/>
    <col min="4360" max="4608" width="9.140625" style="1"/>
    <col min="4609" max="4609" width="5.28515625" style="1" customWidth="1"/>
    <col min="4610" max="4610" width="35.85546875" style="1" customWidth="1"/>
    <col min="4611" max="4611" width="18.140625" style="1" customWidth="1"/>
    <col min="4612" max="4612" width="12.85546875" style="1" customWidth="1"/>
    <col min="4613" max="4613" width="17" style="1" customWidth="1"/>
    <col min="4614" max="4614" width="0" style="1" hidden="1" customWidth="1"/>
    <col min="4615" max="4615" width="4" style="1" customWidth="1"/>
    <col min="4616" max="4864" width="9.140625" style="1"/>
    <col min="4865" max="4865" width="5.28515625" style="1" customWidth="1"/>
    <col min="4866" max="4866" width="35.85546875" style="1" customWidth="1"/>
    <col min="4867" max="4867" width="18.140625" style="1" customWidth="1"/>
    <col min="4868" max="4868" width="12.85546875" style="1" customWidth="1"/>
    <col min="4869" max="4869" width="17" style="1" customWidth="1"/>
    <col min="4870" max="4870" width="0" style="1" hidden="1" customWidth="1"/>
    <col min="4871" max="4871" width="4" style="1" customWidth="1"/>
    <col min="4872" max="5120" width="9.140625" style="1"/>
    <col min="5121" max="5121" width="5.28515625" style="1" customWidth="1"/>
    <col min="5122" max="5122" width="35.85546875" style="1" customWidth="1"/>
    <col min="5123" max="5123" width="18.140625" style="1" customWidth="1"/>
    <col min="5124" max="5124" width="12.85546875" style="1" customWidth="1"/>
    <col min="5125" max="5125" width="17" style="1" customWidth="1"/>
    <col min="5126" max="5126" width="0" style="1" hidden="1" customWidth="1"/>
    <col min="5127" max="5127" width="4" style="1" customWidth="1"/>
    <col min="5128" max="5376" width="9.140625" style="1"/>
    <col min="5377" max="5377" width="5.28515625" style="1" customWidth="1"/>
    <col min="5378" max="5378" width="35.85546875" style="1" customWidth="1"/>
    <col min="5379" max="5379" width="18.140625" style="1" customWidth="1"/>
    <col min="5380" max="5380" width="12.85546875" style="1" customWidth="1"/>
    <col min="5381" max="5381" width="17" style="1" customWidth="1"/>
    <col min="5382" max="5382" width="0" style="1" hidden="1" customWidth="1"/>
    <col min="5383" max="5383" width="4" style="1" customWidth="1"/>
    <col min="5384" max="5632" width="9.140625" style="1"/>
    <col min="5633" max="5633" width="5.28515625" style="1" customWidth="1"/>
    <col min="5634" max="5634" width="35.85546875" style="1" customWidth="1"/>
    <col min="5635" max="5635" width="18.140625" style="1" customWidth="1"/>
    <col min="5636" max="5636" width="12.85546875" style="1" customWidth="1"/>
    <col min="5637" max="5637" width="17" style="1" customWidth="1"/>
    <col min="5638" max="5638" width="0" style="1" hidden="1" customWidth="1"/>
    <col min="5639" max="5639" width="4" style="1" customWidth="1"/>
    <col min="5640" max="5888" width="9.140625" style="1"/>
    <col min="5889" max="5889" width="5.28515625" style="1" customWidth="1"/>
    <col min="5890" max="5890" width="35.85546875" style="1" customWidth="1"/>
    <col min="5891" max="5891" width="18.140625" style="1" customWidth="1"/>
    <col min="5892" max="5892" width="12.85546875" style="1" customWidth="1"/>
    <col min="5893" max="5893" width="17" style="1" customWidth="1"/>
    <col min="5894" max="5894" width="0" style="1" hidden="1" customWidth="1"/>
    <col min="5895" max="5895" width="4" style="1" customWidth="1"/>
    <col min="5896" max="6144" width="9.140625" style="1"/>
    <col min="6145" max="6145" width="5.28515625" style="1" customWidth="1"/>
    <col min="6146" max="6146" width="35.85546875" style="1" customWidth="1"/>
    <col min="6147" max="6147" width="18.140625" style="1" customWidth="1"/>
    <col min="6148" max="6148" width="12.85546875" style="1" customWidth="1"/>
    <col min="6149" max="6149" width="17" style="1" customWidth="1"/>
    <col min="6150" max="6150" width="0" style="1" hidden="1" customWidth="1"/>
    <col min="6151" max="6151" width="4" style="1" customWidth="1"/>
    <col min="6152" max="6400" width="9.140625" style="1"/>
    <col min="6401" max="6401" width="5.28515625" style="1" customWidth="1"/>
    <col min="6402" max="6402" width="35.85546875" style="1" customWidth="1"/>
    <col min="6403" max="6403" width="18.140625" style="1" customWidth="1"/>
    <col min="6404" max="6404" width="12.85546875" style="1" customWidth="1"/>
    <col min="6405" max="6405" width="17" style="1" customWidth="1"/>
    <col min="6406" max="6406" width="0" style="1" hidden="1" customWidth="1"/>
    <col min="6407" max="6407" width="4" style="1" customWidth="1"/>
    <col min="6408" max="6656" width="9.140625" style="1"/>
    <col min="6657" max="6657" width="5.28515625" style="1" customWidth="1"/>
    <col min="6658" max="6658" width="35.85546875" style="1" customWidth="1"/>
    <col min="6659" max="6659" width="18.140625" style="1" customWidth="1"/>
    <col min="6660" max="6660" width="12.85546875" style="1" customWidth="1"/>
    <col min="6661" max="6661" width="17" style="1" customWidth="1"/>
    <col min="6662" max="6662" width="0" style="1" hidden="1" customWidth="1"/>
    <col min="6663" max="6663" width="4" style="1" customWidth="1"/>
    <col min="6664" max="6912" width="9.140625" style="1"/>
    <col min="6913" max="6913" width="5.28515625" style="1" customWidth="1"/>
    <col min="6914" max="6914" width="35.85546875" style="1" customWidth="1"/>
    <col min="6915" max="6915" width="18.140625" style="1" customWidth="1"/>
    <col min="6916" max="6916" width="12.85546875" style="1" customWidth="1"/>
    <col min="6917" max="6917" width="17" style="1" customWidth="1"/>
    <col min="6918" max="6918" width="0" style="1" hidden="1" customWidth="1"/>
    <col min="6919" max="6919" width="4" style="1" customWidth="1"/>
    <col min="6920" max="7168" width="9.140625" style="1"/>
    <col min="7169" max="7169" width="5.28515625" style="1" customWidth="1"/>
    <col min="7170" max="7170" width="35.85546875" style="1" customWidth="1"/>
    <col min="7171" max="7171" width="18.140625" style="1" customWidth="1"/>
    <col min="7172" max="7172" width="12.85546875" style="1" customWidth="1"/>
    <col min="7173" max="7173" width="17" style="1" customWidth="1"/>
    <col min="7174" max="7174" width="0" style="1" hidden="1" customWidth="1"/>
    <col min="7175" max="7175" width="4" style="1" customWidth="1"/>
    <col min="7176" max="7424" width="9.140625" style="1"/>
    <col min="7425" max="7425" width="5.28515625" style="1" customWidth="1"/>
    <col min="7426" max="7426" width="35.85546875" style="1" customWidth="1"/>
    <col min="7427" max="7427" width="18.140625" style="1" customWidth="1"/>
    <col min="7428" max="7428" width="12.85546875" style="1" customWidth="1"/>
    <col min="7429" max="7429" width="17" style="1" customWidth="1"/>
    <col min="7430" max="7430" width="0" style="1" hidden="1" customWidth="1"/>
    <col min="7431" max="7431" width="4" style="1" customWidth="1"/>
    <col min="7432" max="7680" width="9.140625" style="1"/>
    <col min="7681" max="7681" width="5.28515625" style="1" customWidth="1"/>
    <col min="7682" max="7682" width="35.85546875" style="1" customWidth="1"/>
    <col min="7683" max="7683" width="18.140625" style="1" customWidth="1"/>
    <col min="7684" max="7684" width="12.85546875" style="1" customWidth="1"/>
    <col min="7685" max="7685" width="17" style="1" customWidth="1"/>
    <col min="7686" max="7686" width="0" style="1" hidden="1" customWidth="1"/>
    <col min="7687" max="7687" width="4" style="1" customWidth="1"/>
    <col min="7688" max="7936" width="9.140625" style="1"/>
    <col min="7937" max="7937" width="5.28515625" style="1" customWidth="1"/>
    <col min="7938" max="7938" width="35.85546875" style="1" customWidth="1"/>
    <col min="7939" max="7939" width="18.140625" style="1" customWidth="1"/>
    <col min="7940" max="7940" width="12.85546875" style="1" customWidth="1"/>
    <col min="7941" max="7941" width="17" style="1" customWidth="1"/>
    <col min="7942" max="7942" width="0" style="1" hidden="1" customWidth="1"/>
    <col min="7943" max="7943" width="4" style="1" customWidth="1"/>
    <col min="7944" max="8192" width="9.140625" style="1"/>
    <col min="8193" max="8193" width="5.28515625" style="1" customWidth="1"/>
    <col min="8194" max="8194" width="35.85546875" style="1" customWidth="1"/>
    <col min="8195" max="8195" width="18.140625" style="1" customWidth="1"/>
    <col min="8196" max="8196" width="12.85546875" style="1" customWidth="1"/>
    <col min="8197" max="8197" width="17" style="1" customWidth="1"/>
    <col min="8198" max="8198" width="0" style="1" hidden="1" customWidth="1"/>
    <col min="8199" max="8199" width="4" style="1" customWidth="1"/>
    <col min="8200" max="8448" width="9.140625" style="1"/>
    <col min="8449" max="8449" width="5.28515625" style="1" customWidth="1"/>
    <col min="8450" max="8450" width="35.85546875" style="1" customWidth="1"/>
    <col min="8451" max="8451" width="18.140625" style="1" customWidth="1"/>
    <col min="8452" max="8452" width="12.85546875" style="1" customWidth="1"/>
    <col min="8453" max="8453" width="17" style="1" customWidth="1"/>
    <col min="8454" max="8454" width="0" style="1" hidden="1" customWidth="1"/>
    <col min="8455" max="8455" width="4" style="1" customWidth="1"/>
    <col min="8456" max="8704" width="9.140625" style="1"/>
    <col min="8705" max="8705" width="5.28515625" style="1" customWidth="1"/>
    <col min="8706" max="8706" width="35.85546875" style="1" customWidth="1"/>
    <col min="8707" max="8707" width="18.140625" style="1" customWidth="1"/>
    <col min="8708" max="8708" width="12.85546875" style="1" customWidth="1"/>
    <col min="8709" max="8709" width="17" style="1" customWidth="1"/>
    <col min="8710" max="8710" width="0" style="1" hidden="1" customWidth="1"/>
    <col min="8711" max="8711" width="4" style="1" customWidth="1"/>
    <col min="8712" max="8960" width="9.140625" style="1"/>
    <col min="8961" max="8961" width="5.28515625" style="1" customWidth="1"/>
    <col min="8962" max="8962" width="35.85546875" style="1" customWidth="1"/>
    <col min="8963" max="8963" width="18.140625" style="1" customWidth="1"/>
    <col min="8964" max="8964" width="12.85546875" style="1" customWidth="1"/>
    <col min="8965" max="8965" width="17" style="1" customWidth="1"/>
    <col min="8966" max="8966" width="0" style="1" hidden="1" customWidth="1"/>
    <col min="8967" max="8967" width="4" style="1" customWidth="1"/>
    <col min="8968" max="9216" width="9.140625" style="1"/>
    <col min="9217" max="9217" width="5.28515625" style="1" customWidth="1"/>
    <col min="9218" max="9218" width="35.85546875" style="1" customWidth="1"/>
    <col min="9219" max="9219" width="18.140625" style="1" customWidth="1"/>
    <col min="9220" max="9220" width="12.85546875" style="1" customWidth="1"/>
    <col min="9221" max="9221" width="17" style="1" customWidth="1"/>
    <col min="9222" max="9222" width="0" style="1" hidden="1" customWidth="1"/>
    <col min="9223" max="9223" width="4" style="1" customWidth="1"/>
    <col min="9224" max="9472" width="9.140625" style="1"/>
    <col min="9473" max="9473" width="5.28515625" style="1" customWidth="1"/>
    <col min="9474" max="9474" width="35.85546875" style="1" customWidth="1"/>
    <col min="9475" max="9475" width="18.140625" style="1" customWidth="1"/>
    <col min="9476" max="9476" width="12.85546875" style="1" customWidth="1"/>
    <col min="9477" max="9477" width="17" style="1" customWidth="1"/>
    <col min="9478" max="9478" width="0" style="1" hidden="1" customWidth="1"/>
    <col min="9479" max="9479" width="4" style="1" customWidth="1"/>
    <col min="9480" max="9728" width="9.140625" style="1"/>
    <col min="9729" max="9729" width="5.28515625" style="1" customWidth="1"/>
    <col min="9730" max="9730" width="35.85546875" style="1" customWidth="1"/>
    <col min="9731" max="9731" width="18.140625" style="1" customWidth="1"/>
    <col min="9732" max="9732" width="12.85546875" style="1" customWidth="1"/>
    <col min="9733" max="9733" width="17" style="1" customWidth="1"/>
    <col min="9734" max="9734" width="0" style="1" hidden="1" customWidth="1"/>
    <col min="9735" max="9735" width="4" style="1" customWidth="1"/>
    <col min="9736" max="9984" width="9.140625" style="1"/>
    <col min="9985" max="9985" width="5.28515625" style="1" customWidth="1"/>
    <col min="9986" max="9986" width="35.85546875" style="1" customWidth="1"/>
    <col min="9987" max="9987" width="18.140625" style="1" customWidth="1"/>
    <col min="9988" max="9988" width="12.85546875" style="1" customWidth="1"/>
    <col min="9989" max="9989" width="17" style="1" customWidth="1"/>
    <col min="9990" max="9990" width="0" style="1" hidden="1" customWidth="1"/>
    <col min="9991" max="9991" width="4" style="1" customWidth="1"/>
    <col min="9992" max="10240" width="9.140625" style="1"/>
    <col min="10241" max="10241" width="5.28515625" style="1" customWidth="1"/>
    <col min="10242" max="10242" width="35.85546875" style="1" customWidth="1"/>
    <col min="10243" max="10243" width="18.140625" style="1" customWidth="1"/>
    <col min="10244" max="10244" width="12.85546875" style="1" customWidth="1"/>
    <col min="10245" max="10245" width="17" style="1" customWidth="1"/>
    <col min="10246" max="10246" width="0" style="1" hidden="1" customWidth="1"/>
    <col min="10247" max="10247" width="4" style="1" customWidth="1"/>
    <col min="10248" max="10496" width="9.140625" style="1"/>
    <col min="10497" max="10497" width="5.28515625" style="1" customWidth="1"/>
    <col min="10498" max="10498" width="35.85546875" style="1" customWidth="1"/>
    <col min="10499" max="10499" width="18.140625" style="1" customWidth="1"/>
    <col min="10500" max="10500" width="12.85546875" style="1" customWidth="1"/>
    <col min="10501" max="10501" width="17" style="1" customWidth="1"/>
    <col min="10502" max="10502" width="0" style="1" hidden="1" customWidth="1"/>
    <col min="10503" max="10503" width="4" style="1" customWidth="1"/>
    <col min="10504" max="10752" width="9.140625" style="1"/>
    <col min="10753" max="10753" width="5.28515625" style="1" customWidth="1"/>
    <col min="10754" max="10754" width="35.85546875" style="1" customWidth="1"/>
    <col min="10755" max="10755" width="18.140625" style="1" customWidth="1"/>
    <col min="10756" max="10756" width="12.85546875" style="1" customWidth="1"/>
    <col min="10757" max="10757" width="17" style="1" customWidth="1"/>
    <col min="10758" max="10758" width="0" style="1" hidden="1" customWidth="1"/>
    <col min="10759" max="10759" width="4" style="1" customWidth="1"/>
    <col min="10760" max="11008" width="9.140625" style="1"/>
    <col min="11009" max="11009" width="5.28515625" style="1" customWidth="1"/>
    <col min="11010" max="11010" width="35.85546875" style="1" customWidth="1"/>
    <col min="11011" max="11011" width="18.140625" style="1" customWidth="1"/>
    <col min="11012" max="11012" width="12.85546875" style="1" customWidth="1"/>
    <col min="11013" max="11013" width="17" style="1" customWidth="1"/>
    <col min="11014" max="11014" width="0" style="1" hidden="1" customWidth="1"/>
    <col min="11015" max="11015" width="4" style="1" customWidth="1"/>
    <col min="11016" max="11264" width="9.140625" style="1"/>
    <col min="11265" max="11265" width="5.28515625" style="1" customWidth="1"/>
    <col min="11266" max="11266" width="35.85546875" style="1" customWidth="1"/>
    <col min="11267" max="11267" width="18.140625" style="1" customWidth="1"/>
    <col min="11268" max="11268" width="12.85546875" style="1" customWidth="1"/>
    <col min="11269" max="11269" width="17" style="1" customWidth="1"/>
    <col min="11270" max="11270" width="0" style="1" hidden="1" customWidth="1"/>
    <col min="11271" max="11271" width="4" style="1" customWidth="1"/>
    <col min="11272" max="11520" width="9.140625" style="1"/>
    <col min="11521" max="11521" width="5.28515625" style="1" customWidth="1"/>
    <col min="11522" max="11522" width="35.85546875" style="1" customWidth="1"/>
    <col min="11523" max="11523" width="18.140625" style="1" customWidth="1"/>
    <col min="11524" max="11524" width="12.85546875" style="1" customWidth="1"/>
    <col min="11525" max="11525" width="17" style="1" customWidth="1"/>
    <col min="11526" max="11526" width="0" style="1" hidden="1" customWidth="1"/>
    <col min="11527" max="11527" width="4" style="1" customWidth="1"/>
    <col min="11528" max="11776" width="9.140625" style="1"/>
    <col min="11777" max="11777" width="5.28515625" style="1" customWidth="1"/>
    <col min="11778" max="11778" width="35.85546875" style="1" customWidth="1"/>
    <col min="11779" max="11779" width="18.140625" style="1" customWidth="1"/>
    <col min="11780" max="11780" width="12.85546875" style="1" customWidth="1"/>
    <col min="11781" max="11781" width="17" style="1" customWidth="1"/>
    <col min="11782" max="11782" width="0" style="1" hidden="1" customWidth="1"/>
    <col min="11783" max="11783" width="4" style="1" customWidth="1"/>
    <col min="11784" max="12032" width="9.140625" style="1"/>
    <col min="12033" max="12033" width="5.28515625" style="1" customWidth="1"/>
    <col min="12034" max="12034" width="35.85546875" style="1" customWidth="1"/>
    <col min="12035" max="12035" width="18.140625" style="1" customWidth="1"/>
    <col min="12036" max="12036" width="12.85546875" style="1" customWidth="1"/>
    <col min="12037" max="12037" width="17" style="1" customWidth="1"/>
    <col min="12038" max="12038" width="0" style="1" hidden="1" customWidth="1"/>
    <col min="12039" max="12039" width="4" style="1" customWidth="1"/>
    <col min="12040" max="12288" width="9.140625" style="1"/>
    <col min="12289" max="12289" width="5.28515625" style="1" customWidth="1"/>
    <col min="12290" max="12290" width="35.85546875" style="1" customWidth="1"/>
    <col min="12291" max="12291" width="18.140625" style="1" customWidth="1"/>
    <col min="12292" max="12292" width="12.85546875" style="1" customWidth="1"/>
    <col min="12293" max="12293" width="17" style="1" customWidth="1"/>
    <col min="12294" max="12294" width="0" style="1" hidden="1" customWidth="1"/>
    <col min="12295" max="12295" width="4" style="1" customWidth="1"/>
    <col min="12296" max="12544" width="9.140625" style="1"/>
    <col min="12545" max="12545" width="5.28515625" style="1" customWidth="1"/>
    <col min="12546" max="12546" width="35.85546875" style="1" customWidth="1"/>
    <col min="12547" max="12547" width="18.140625" style="1" customWidth="1"/>
    <col min="12548" max="12548" width="12.85546875" style="1" customWidth="1"/>
    <col min="12549" max="12549" width="17" style="1" customWidth="1"/>
    <col min="12550" max="12550" width="0" style="1" hidden="1" customWidth="1"/>
    <col min="12551" max="12551" width="4" style="1" customWidth="1"/>
    <col min="12552" max="12800" width="9.140625" style="1"/>
    <col min="12801" max="12801" width="5.28515625" style="1" customWidth="1"/>
    <col min="12802" max="12802" width="35.85546875" style="1" customWidth="1"/>
    <col min="12803" max="12803" width="18.140625" style="1" customWidth="1"/>
    <col min="12804" max="12804" width="12.85546875" style="1" customWidth="1"/>
    <col min="12805" max="12805" width="17" style="1" customWidth="1"/>
    <col min="12806" max="12806" width="0" style="1" hidden="1" customWidth="1"/>
    <col min="12807" max="12807" width="4" style="1" customWidth="1"/>
    <col min="12808" max="13056" width="9.140625" style="1"/>
    <col min="13057" max="13057" width="5.28515625" style="1" customWidth="1"/>
    <col min="13058" max="13058" width="35.85546875" style="1" customWidth="1"/>
    <col min="13059" max="13059" width="18.140625" style="1" customWidth="1"/>
    <col min="13060" max="13060" width="12.85546875" style="1" customWidth="1"/>
    <col min="13061" max="13061" width="17" style="1" customWidth="1"/>
    <col min="13062" max="13062" width="0" style="1" hidden="1" customWidth="1"/>
    <col min="13063" max="13063" width="4" style="1" customWidth="1"/>
    <col min="13064" max="13312" width="9.140625" style="1"/>
    <col min="13313" max="13313" width="5.28515625" style="1" customWidth="1"/>
    <col min="13314" max="13314" width="35.85546875" style="1" customWidth="1"/>
    <col min="13315" max="13315" width="18.140625" style="1" customWidth="1"/>
    <col min="13316" max="13316" width="12.85546875" style="1" customWidth="1"/>
    <col min="13317" max="13317" width="17" style="1" customWidth="1"/>
    <col min="13318" max="13318" width="0" style="1" hidden="1" customWidth="1"/>
    <col min="13319" max="13319" width="4" style="1" customWidth="1"/>
    <col min="13320" max="13568" width="9.140625" style="1"/>
    <col min="13569" max="13569" width="5.28515625" style="1" customWidth="1"/>
    <col min="13570" max="13570" width="35.85546875" style="1" customWidth="1"/>
    <col min="13571" max="13571" width="18.140625" style="1" customWidth="1"/>
    <col min="13572" max="13572" width="12.85546875" style="1" customWidth="1"/>
    <col min="13573" max="13573" width="17" style="1" customWidth="1"/>
    <col min="13574" max="13574" width="0" style="1" hidden="1" customWidth="1"/>
    <col min="13575" max="13575" width="4" style="1" customWidth="1"/>
    <col min="13576" max="13824" width="9.140625" style="1"/>
    <col min="13825" max="13825" width="5.28515625" style="1" customWidth="1"/>
    <col min="13826" max="13826" width="35.85546875" style="1" customWidth="1"/>
    <col min="13827" max="13827" width="18.140625" style="1" customWidth="1"/>
    <col min="13828" max="13828" width="12.85546875" style="1" customWidth="1"/>
    <col min="13829" max="13829" width="17" style="1" customWidth="1"/>
    <col min="13830" max="13830" width="0" style="1" hidden="1" customWidth="1"/>
    <col min="13831" max="13831" width="4" style="1" customWidth="1"/>
    <col min="13832" max="14080" width="9.140625" style="1"/>
    <col min="14081" max="14081" width="5.28515625" style="1" customWidth="1"/>
    <col min="14082" max="14082" width="35.85546875" style="1" customWidth="1"/>
    <col min="14083" max="14083" width="18.140625" style="1" customWidth="1"/>
    <col min="14084" max="14084" width="12.85546875" style="1" customWidth="1"/>
    <col min="14085" max="14085" width="17" style="1" customWidth="1"/>
    <col min="14086" max="14086" width="0" style="1" hidden="1" customWidth="1"/>
    <col min="14087" max="14087" width="4" style="1" customWidth="1"/>
    <col min="14088" max="14336" width="9.140625" style="1"/>
    <col min="14337" max="14337" width="5.28515625" style="1" customWidth="1"/>
    <col min="14338" max="14338" width="35.85546875" style="1" customWidth="1"/>
    <col min="14339" max="14339" width="18.140625" style="1" customWidth="1"/>
    <col min="14340" max="14340" width="12.85546875" style="1" customWidth="1"/>
    <col min="14341" max="14341" width="17" style="1" customWidth="1"/>
    <col min="14342" max="14342" width="0" style="1" hidden="1" customWidth="1"/>
    <col min="14343" max="14343" width="4" style="1" customWidth="1"/>
    <col min="14344" max="14592" width="9.140625" style="1"/>
    <col min="14593" max="14593" width="5.28515625" style="1" customWidth="1"/>
    <col min="14594" max="14594" width="35.85546875" style="1" customWidth="1"/>
    <col min="14595" max="14595" width="18.140625" style="1" customWidth="1"/>
    <col min="14596" max="14596" width="12.85546875" style="1" customWidth="1"/>
    <col min="14597" max="14597" width="17" style="1" customWidth="1"/>
    <col min="14598" max="14598" width="0" style="1" hidden="1" customWidth="1"/>
    <col min="14599" max="14599" width="4" style="1" customWidth="1"/>
    <col min="14600" max="14848" width="9.140625" style="1"/>
    <col min="14849" max="14849" width="5.28515625" style="1" customWidth="1"/>
    <col min="14850" max="14850" width="35.85546875" style="1" customWidth="1"/>
    <col min="14851" max="14851" width="18.140625" style="1" customWidth="1"/>
    <col min="14852" max="14852" width="12.85546875" style="1" customWidth="1"/>
    <col min="14853" max="14853" width="17" style="1" customWidth="1"/>
    <col min="14854" max="14854" width="0" style="1" hidden="1" customWidth="1"/>
    <col min="14855" max="14855" width="4" style="1" customWidth="1"/>
    <col min="14856" max="15104" width="9.140625" style="1"/>
    <col min="15105" max="15105" width="5.28515625" style="1" customWidth="1"/>
    <col min="15106" max="15106" width="35.85546875" style="1" customWidth="1"/>
    <col min="15107" max="15107" width="18.140625" style="1" customWidth="1"/>
    <col min="15108" max="15108" width="12.85546875" style="1" customWidth="1"/>
    <col min="15109" max="15109" width="17" style="1" customWidth="1"/>
    <col min="15110" max="15110" width="0" style="1" hidden="1" customWidth="1"/>
    <col min="15111" max="15111" width="4" style="1" customWidth="1"/>
    <col min="15112" max="15360" width="9.140625" style="1"/>
    <col min="15361" max="15361" width="5.28515625" style="1" customWidth="1"/>
    <col min="15362" max="15362" width="35.85546875" style="1" customWidth="1"/>
    <col min="15363" max="15363" width="18.140625" style="1" customWidth="1"/>
    <col min="15364" max="15364" width="12.85546875" style="1" customWidth="1"/>
    <col min="15365" max="15365" width="17" style="1" customWidth="1"/>
    <col min="15366" max="15366" width="0" style="1" hidden="1" customWidth="1"/>
    <col min="15367" max="15367" width="4" style="1" customWidth="1"/>
    <col min="15368" max="15616" width="9.140625" style="1"/>
    <col min="15617" max="15617" width="5.28515625" style="1" customWidth="1"/>
    <col min="15618" max="15618" width="35.85546875" style="1" customWidth="1"/>
    <col min="15619" max="15619" width="18.140625" style="1" customWidth="1"/>
    <col min="15620" max="15620" width="12.85546875" style="1" customWidth="1"/>
    <col min="15621" max="15621" width="17" style="1" customWidth="1"/>
    <col min="15622" max="15622" width="0" style="1" hidden="1" customWidth="1"/>
    <col min="15623" max="15623" width="4" style="1" customWidth="1"/>
    <col min="15624" max="15872" width="9.140625" style="1"/>
    <col min="15873" max="15873" width="5.28515625" style="1" customWidth="1"/>
    <col min="15874" max="15874" width="35.85546875" style="1" customWidth="1"/>
    <col min="15875" max="15875" width="18.140625" style="1" customWidth="1"/>
    <col min="15876" max="15876" width="12.85546875" style="1" customWidth="1"/>
    <col min="15877" max="15877" width="17" style="1" customWidth="1"/>
    <col min="15878" max="15878" width="0" style="1" hidden="1" customWidth="1"/>
    <col min="15879" max="15879" width="4" style="1" customWidth="1"/>
    <col min="15880" max="16128" width="9.140625" style="1"/>
    <col min="16129" max="16129" width="5.28515625" style="1" customWidth="1"/>
    <col min="16130" max="16130" width="35.85546875" style="1" customWidth="1"/>
    <col min="16131" max="16131" width="18.140625" style="1" customWidth="1"/>
    <col min="16132" max="16132" width="12.85546875" style="1" customWidth="1"/>
    <col min="16133" max="16133" width="17" style="1" customWidth="1"/>
    <col min="16134" max="16134" width="0" style="1" hidden="1" customWidth="1"/>
    <col min="16135" max="16135" width="4" style="1" customWidth="1"/>
    <col min="16136" max="16384" width="9.140625" style="1"/>
  </cols>
  <sheetData>
    <row r="1" spans="1:44">
      <c r="C1" s="172" t="s">
        <v>89</v>
      </c>
      <c r="D1" s="172"/>
      <c r="E1" s="172"/>
      <c r="H1" s="2"/>
      <c r="I1" s="2"/>
      <c r="J1" s="2"/>
      <c r="K1" s="2"/>
    </row>
    <row r="2" spans="1:44" ht="13.5" customHeight="1">
      <c r="C2" s="173" t="s">
        <v>129</v>
      </c>
      <c r="D2" s="173"/>
      <c r="E2" s="173"/>
      <c r="F2" s="2"/>
      <c r="G2" s="2"/>
      <c r="H2" s="2"/>
      <c r="I2" s="2"/>
      <c r="J2" s="2"/>
      <c r="K2" s="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>
      <c r="C3" s="174" t="s">
        <v>162</v>
      </c>
      <c r="D3" s="174"/>
      <c r="E3" s="174"/>
      <c r="F3" s="2"/>
      <c r="G3" s="2"/>
      <c r="H3" s="2"/>
      <c r="I3" s="2"/>
      <c r="J3" s="2"/>
      <c r="K3" s="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>
      <c r="C4" s="63"/>
      <c r="D4" s="63"/>
      <c r="E4" s="63"/>
      <c r="H4" s="2"/>
      <c r="I4" s="2"/>
      <c r="J4" s="2"/>
      <c r="K4" s="2"/>
    </row>
    <row r="5" spans="1:44" s="3" customFormat="1" ht="92.25" customHeight="1">
      <c r="A5" s="184" t="s">
        <v>164</v>
      </c>
      <c r="B5" s="184"/>
      <c r="C5" s="184"/>
      <c r="D5" s="184"/>
      <c r="E5" s="18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4" s="3" customFormat="1" ht="18.75" customHeight="1">
      <c r="A6" s="62"/>
      <c r="B6" s="67"/>
      <c r="C6" s="62"/>
      <c r="D6" s="62"/>
      <c r="E6" s="6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s="9" customFormat="1" ht="18.75" customHeight="1">
      <c r="A7" s="6"/>
      <c r="B7" s="98" t="s">
        <v>117</v>
      </c>
      <c r="C7" s="6"/>
      <c r="D7" s="6"/>
      <c r="E7" s="6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</row>
    <row r="8" spans="1:44" s="9" customFormat="1" ht="23.25" customHeight="1">
      <c r="A8" s="6"/>
      <c r="B8" s="176" t="s">
        <v>109</v>
      </c>
      <c r="C8" s="176"/>
      <c r="D8" s="176"/>
      <c r="E8" s="176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44" s="61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</row>
    <row r="10" spans="1:44" s="16" customFormat="1" ht="23.25" customHeight="1">
      <c r="A10" s="13">
        <v>1</v>
      </c>
      <c r="B10" s="13" t="s">
        <v>7</v>
      </c>
      <c r="C10" s="14">
        <v>1</v>
      </c>
      <c r="D10" s="15">
        <v>160000</v>
      </c>
      <c r="E10" s="15">
        <f t="shared" ref="E10:E16" si="0">D10*C10</f>
        <v>160000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</row>
    <row r="11" spans="1:44" s="16" customFormat="1" ht="33.75" customHeight="1">
      <c r="A11" s="13">
        <v>2</v>
      </c>
      <c r="B11" s="13" t="s">
        <v>90</v>
      </c>
      <c r="C11" s="14">
        <v>1</v>
      </c>
      <c r="D11" s="15">
        <v>115000</v>
      </c>
      <c r="E11" s="15">
        <f t="shared" si="0"/>
        <v>115000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</row>
    <row r="12" spans="1:44" s="16" customFormat="1" ht="23.25" customHeight="1">
      <c r="A12" s="13">
        <v>3</v>
      </c>
      <c r="B12" s="13" t="s">
        <v>91</v>
      </c>
      <c r="C12" s="18">
        <v>5.5</v>
      </c>
      <c r="D12" s="15">
        <v>92000</v>
      </c>
      <c r="E12" s="15">
        <f>D12*C12</f>
        <v>506000</v>
      </c>
      <c r="H12" s="1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</row>
    <row r="13" spans="1:44" s="16" customFormat="1" ht="23.25" customHeight="1">
      <c r="A13" s="13">
        <v>4</v>
      </c>
      <c r="B13" s="13" t="s">
        <v>10</v>
      </c>
      <c r="C13" s="14">
        <v>1</v>
      </c>
      <c r="D13" s="15">
        <v>100000</v>
      </c>
      <c r="E13" s="15">
        <f t="shared" si="0"/>
        <v>100000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</row>
    <row r="14" spans="1:44" s="16" customFormat="1" ht="23.25" customHeight="1">
      <c r="A14" s="13">
        <v>5</v>
      </c>
      <c r="B14" s="13" t="s">
        <v>28</v>
      </c>
      <c r="C14" s="14">
        <v>2</v>
      </c>
      <c r="D14" s="15">
        <v>88312</v>
      </c>
      <c r="E14" s="15">
        <f t="shared" si="0"/>
        <v>176624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</row>
    <row r="15" spans="1:44" s="16" customFormat="1" ht="23.25" customHeight="1">
      <c r="A15" s="13">
        <v>6</v>
      </c>
      <c r="B15" s="13" t="s">
        <v>30</v>
      </c>
      <c r="C15" s="14">
        <v>1</v>
      </c>
      <c r="D15" s="15">
        <v>88312</v>
      </c>
      <c r="E15" s="15">
        <f t="shared" si="0"/>
        <v>88312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</row>
    <row r="16" spans="1:44" s="16" customFormat="1" ht="23.25" customHeight="1">
      <c r="A16" s="13">
        <v>7</v>
      </c>
      <c r="B16" s="13" t="s">
        <v>14</v>
      </c>
      <c r="C16" s="14">
        <v>3</v>
      </c>
      <c r="D16" s="15">
        <v>88312</v>
      </c>
      <c r="E16" s="15">
        <f t="shared" si="0"/>
        <v>264936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</row>
    <row r="17" spans="1:45" s="76" customFormat="1" ht="23.25" customHeight="1">
      <c r="A17" s="19"/>
      <c r="B17" s="19" t="s">
        <v>18</v>
      </c>
      <c r="C17" s="21">
        <f>+C10+C11+C13+C14+C15+C16+C12</f>
        <v>14.5</v>
      </c>
      <c r="D17" s="22"/>
      <c r="E17" s="22">
        <f>SUM(E10:E16)</f>
        <v>1410872</v>
      </c>
      <c r="F17" s="20">
        <f>SUM(F10:F16)</f>
        <v>0</v>
      </c>
      <c r="G17" s="73"/>
      <c r="H17" s="73"/>
      <c r="I17" s="73"/>
      <c r="J17" s="73"/>
      <c r="K17" s="73"/>
      <c r="L17" s="74"/>
      <c r="M17" s="74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75"/>
    </row>
    <row r="18" spans="1:45" s="17" customFormat="1" ht="23.25" customHeight="1">
      <c r="C18" s="54"/>
      <c r="D18" s="53"/>
      <c r="E18" s="53"/>
      <c r="G18" s="1"/>
      <c r="H18" s="1"/>
      <c r="I18" s="1"/>
      <c r="J18" s="1"/>
      <c r="K18" s="1"/>
      <c r="L18" s="2"/>
      <c r="M18" s="2"/>
    </row>
    <row r="19" spans="1:45" s="28" customFormat="1" ht="23.25" customHeight="1">
      <c r="A19" s="26"/>
      <c r="B19" s="71"/>
      <c r="C19" s="27"/>
      <c r="D19" s="186"/>
      <c r="E19" s="186"/>
      <c r="F19" s="26"/>
    </row>
    <row r="20" spans="1:45" s="28" customFormat="1" ht="23.25" customHeight="1">
      <c r="A20" s="26"/>
      <c r="B20" s="185"/>
      <c r="C20" s="185"/>
      <c r="D20" s="185"/>
      <c r="E20" s="71"/>
    </row>
    <row r="21" spans="1:45" s="28" customFormat="1" ht="23.25" customHeight="1">
      <c r="A21" s="26"/>
      <c r="B21" s="26"/>
      <c r="C21" s="27"/>
      <c r="D21" s="71"/>
      <c r="E21" s="71"/>
    </row>
    <row r="22" spans="1:45" s="28" customFormat="1" ht="23.25" customHeight="1">
      <c r="A22" s="26"/>
      <c r="B22" s="26"/>
      <c r="C22" s="27"/>
      <c r="D22" s="71"/>
      <c r="E22" s="71"/>
    </row>
    <row r="23" spans="1:45" s="28" customFormat="1" ht="23.25" customHeight="1">
      <c r="A23" s="26"/>
      <c r="B23" s="26"/>
      <c r="C23" s="27"/>
      <c r="D23" s="71"/>
      <c r="E23" s="71"/>
    </row>
    <row r="24" spans="1:45" s="28" customFormat="1" ht="23.25" customHeight="1">
      <c r="A24" s="26"/>
      <c r="B24" s="26"/>
      <c r="C24" s="27"/>
      <c r="D24" s="71"/>
      <c r="E24" s="71"/>
    </row>
    <row r="25" spans="1:45" s="28" customFormat="1" ht="23.25" customHeight="1">
      <c r="A25" s="185"/>
      <c r="B25" s="185"/>
      <c r="C25" s="185"/>
      <c r="D25" s="185"/>
      <c r="E25" s="185"/>
    </row>
    <row r="26" spans="1:45" s="28" customFormat="1" ht="23.25" customHeight="1">
      <c r="A26" s="26"/>
      <c r="B26" s="26"/>
      <c r="C26" s="27"/>
      <c r="D26" s="71"/>
      <c r="E26" s="71"/>
    </row>
    <row r="27" spans="1:45" s="28" customFormat="1" ht="23.25" customHeight="1">
      <c r="A27" s="26"/>
      <c r="B27" s="26"/>
      <c r="C27" s="27"/>
      <c r="D27" s="71"/>
      <c r="E27" s="71"/>
    </row>
    <row r="28" spans="1:45" s="28" customFormat="1" ht="23.25" customHeight="1">
      <c r="A28" s="26"/>
      <c r="B28" s="26"/>
      <c r="C28" s="27"/>
      <c r="D28" s="71"/>
      <c r="E28" s="71"/>
    </row>
    <row r="29" spans="1:45" s="28" customFormat="1" ht="23.25" customHeight="1">
      <c r="A29" s="26"/>
      <c r="B29" s="26"/>
      <c r="C29" s="27"/>
      <c r="D29" s="71"/>
      <c r="E29" s="71"/>
    </row>
    <row r="30" spans="1:45" s="28" customFormat="1" ht="23.25" customHeight="1">
      <c r="A30" s="26"/>
      <c r="B30" s="26"/>
      <c r="C30" s="27"/>
      <c r="D30" s="71"/>
      <c r="E30" s="71"/>
    </row>
    <row r="31" spans="1:45" s="28" customFormat="1" ht="23.25" customHeight="1">
      <c r="A31" s="26"/>
      <c r="B31" s="26"/>
      <c r="C31" s="27"/>
      <c r="D31" s="71"/>
      <c r="E31" s="71"/>
    </row>
    <row r="32" spans="1:45" s="28" customFormat="1" ht="23.25" customHeight="1">
      <c r="A32" s="26"/>
      <c r="B32" s="26"/>
      <c r="C32" s="27"/>
      <c r="D32" s="71"/>
      <c r="E32" s="71"/>
    </row>
    <row r="33" spans="1:5" s="28" customFormat="1" ht="23.25" customHeight="1">
      <c r="A33" s="26"/>
      <c r="B33" s="26"/>
      <c r="C33" s="27"/>
      <c r="D33" s="71"/>
      <c r="E33" s="71"/>
    </row>
    <row r="34" spans="1:5" s="28" customFormat="1" ht="23.25" customHeight="1">
      <c r="A34" s="105"/>
      <c r="B34" s="105"/>
      <c r="C34" s="27"/>
      <c r="D34" s="104"/>
      <c r="E34" s="104"/>
    </row>
    <row r="35" spans="1:5" s="28" customFormat="1" ht="23.25" customHeight="1">
      <c r="A35" s="105"/>
      <c r="B35" s="105"/>
      <c r="C35" s="27"/>
      <c r="D35" s="104"/>
      <c r="E35" s="104"/>
    </row>
    <row r="36" spans="1:5" s="28" customFormat="1" ht="23.25" customHeight="1">
      <c r="A36" s="105"/>
      <c r="B36" s="105"/>
      <c r="C36" s="27"/>
      <c r="D36" s="104"/>
      <c r="E36" s="104"/>
    </row>
    <row r="37" spans="1:5" s="28" customFormat="1" ht="23.25" customHeight="1">
      <c r="A37" s="105"/>
      <c r="B37" s="105"/>
      <c r="C37" s="27"/>
      <c r="D37" s="104"/>
      <c r="E37" s="104"/>
    </row>
    <row r="38" spans="1:5" s="28" customFormat="1" ht="23.25" customHeight="1">
      <c r="A38" s="105"/>
      <c r="B38" s="105"/>
      <c r="C38" s="27"/>
      <c r="D38" s="104"/>
      <c r="E38" s="104"/>
    </row>
    <row r="39" spans="1:5" s="28" customFormat="1" ht="23.25" customHeight="1">
      <c r="A39" s="105"/>
      <c r="B39" s="105"/>
      <c r="C39" s="27"/>
      <c r="D39" s="104"/>
      <c r="E39" s="104"/>
    </row>
    <row r="40" spans="1:5" s="28" customFormat="1" ht="23.25" customHeight="1">
      <c r="A40" s="105"/>
      <c r="B40" s="105"/>
      <c r="C40" s="27"/>
      <c r="D40" s="104"/>
      <c r="E40" s="104"/>
    </row>
    <row r="41" spans="1:5" s="28" customFormat="1" ht="23.25" customHeight="1">
      <c r="A41" s="105"/>
      <c r="B41" s="105"/>
      <c r="C41" s="27"/>
      <c r="D41" s="104"/>
      <c r="E41" s="104"/>
    </row>
    <row r="42" spans="1:5" s="28" customFormat="1" ht="23.25" customHeight="1">
      <c r="A42" s="105"/>
      <c r="B42" s="105"/>
      <c r="C42" s="27"/>
      <c r="D42" s="104"/>
      <c r="E42" s="104"/>
    </row>
    <row r="43" spans="1:5" s="28" customFormat="1" ht="23.25" customHeight="1">
      <c r="A43" s="105"/>
      <c r="B43" s="105"/>
      <c r="C43" s="27"/>
      <c r="D43" s="104"/>
      <c r="E43" s="104"/>
    </row>
    <row r="44" spans="1:5" s="28" customFormat="1" ht="23.25" customHeight="1">
      <c r="A44" s="105"/>
      <c r="B44" s="105"/>
      <c r="C44" s="27"/>
      <c r="D44" s="104"/>
      <c r="E44" s="104"/>
    </row>
    <row r="45" spans="1:5" s="28" customFormat="1" ht="23.25" customHeight="1">
      <c r="A45" s="105"/>
      <c r="B45" s="105"/>
      <c r="C45" s="27"/>
      <c r="D45" s="104"/>
      <c r="E45" s="104"/>
    </row>
    <row r="46" spans="1:5" s="28" customFormat="1" ht="23.25" customHeight="1">
      <c r="A46" s="105"/>
      <c r="B46" s="105"/>
      <c r="C46" s="27"/>
      <c r="D46" s="104"/>
      <c r="E46" s="104"/>
    </row>
    <row r="47" spans="1:5" s="28" customFormat="1" ht="23.25" customHeight="1">
      <c r="A47" s="105"/>
      <c r="B47" s="105"/>
      <c r="C47" s="27"/>
      <c r="D47" s="104"/>
      <c r="E47" s="104"/>
    </row>
    <row r="48" spans="1:5" s="28" customFormat="1" ht="23.25" customHeight="1">
      <c r="A48" s="105"/>
      <c r="B48" s="105"/>
      <c r="C48" s="27"/>
      <c r="D48" s="104"/>
      <c r="E48" s="104"/>
    </row>
    <row r="49" spans="1:5" s="28" customFormat="1" ht="23.25" customHeight="1">
      <c r="A49" s="105"/>
      <c r="B49" s="105"/>
      <c r="C49" s="27"/>
      <c r="D49" s="104"/>
      <c r="E49" s="104"/>
    </row>
    <row r="50" spans="1:5" s="28" customFormat="1" ht="23.25" customHeight="1">
      <c r="A50" s="105"/>
      <c r="B50" s="105"/>
      <c r="C50" s="27"/>
      <c r="D50" s="104"/>
      <c r="E50" s="104"/>
    </row>
    <row r="51" spans="1:5" s="28" customFormat="1" ht="23.25" customHeight="1">
      <c r="A51" s="105"/>
      <c r="B51" s="105"/>
      <c r="C51" s="27"/>
      <c r="D51" s="104"/>
      <c r="E51" s="104"/>
    </row>
    <row r="52" spans="1:5" s="28" customFormat="1" ht="23.25" customHeight="1">
      <c r="A52" s="105"/>
      <c r="B52" s="105"/>
      <c r="C52" s="27"/>
      <c r="D52" s="104"/>
      <c r="E52" s="104"/>
    </row>
    <row r="53" spans="1:5" s="28" customFormat="1" ht="23.25" customHeight="1">
      <c r="A53" s="105"/>
      <c r="B53" s="105"/>
      <c r="C53" s="27"/>
      <c r="D53" s="104"/>
      <c r="E53" s="104"/>
    </row>
    <row r="54" spans="1:5" s="28" customFormat="1" ht="23.25" customHeight="1">
      <c r="A54" s="105"/>
      <c r="B54" s="105"/>
      <c r="C54" s="27"/>
      <c r="D54" s="104"/>
      <c r="E54" s="104"/>
    </row>
    <row r="55" spans="1:5" s="2" customFormat="1">
      <c r="C55" s="106"/>
      <c r="D55" s="106"/>
      <c r="E55" s="106"/>
    </row>
    <row r="56" spans="1:5" s="2" customFormat="1">
      <c r="C56" s="106"/>
      <c r="D56" s="106"/>
      <c r="E56" s="106"/>
    </row>
    <row r="57" spans="1:5" s="2" customFormat="1">
      <c r="C57" s="106"/>
      <c r="D57" s="106"/>
      <c r="E57" s="106"/>
    </row>
    <row r="58" spans="1:5" s="2" customFormat="1">
      <c r="C58" s="106"/>
      <c r="D58" s="106"/>
      <c r="E58" s="106"/>
    </row>
    <row r="59" spans="1:5" s="2" customFormat="1">
      <c r="C59" s="106"/>
      <c r="D59" s="106"/>
      <c r="E59" s="106"/>
    </row>
    <row r="60" spans="1:5" s="2" customFormat="1">
      <c r="C60" s="106"/>
      <c r="D60" s="106"/>
      <c r="E60" s="106"/>
    </row>
    <row r="61" spans="1:5" s="2" customFormat="1">
      <c r="C61" s="106"/>
      <c r="D61" s="106"/>
      <c r="E61" s="106"/>
    </row>
    <row r="62" spans="1:5" s="2" customFormat="1">
      <c r="C62" s="106"/>
      <c r="D62" s="106"/>
      <c r="E62" s="106"/>
    </row>
    <row r="63" spans="1:5" s="2" customFormat="1">
      <c r="C63" s="106"/>
      <c r="D63" s="106"/>
      <c r="E63" s="106"/>
    </row>
    <row r="64" spans="1:5" s="2" customFormat="1">
      <c r="C64" s="106"/>
      <c r="D64" s="106"/>
      <c r="E64" s="106"/>
    </row>
    <row r="65" spans="3:5" s="2" customFormat="1">
      <c r="C65" s="106"/>
      <c r="D65" s="106"/>
      <c r="E65" s="106"/>
    </row>
    <row r="66" spans="3:5" s="2" customFormat="1">
      <c r="C66" s="106"/>
      <c r="D66" s="106"/>
      <c r="E66" s="106"/>
    </row>
    <row r="67" spans="3:5" s="2" customFormat="1">
      <c r="C67" s="106"/>
      <c r="D67" s="106"/>
      <c r="E67" s="106"/>
    </row>
    <row r="68" spans="3:5" s="2" customFormat="1">
      <c r="C68" s="106"/>
      <c r="D68" s="106"/>
      <c r="E68" s="106"/>
    </row>
    <row r="69" spans="3:5" s="2" customFormat="1">
      <c r="C69" s="106"/>
      <c r="D69" s="106"/>
      <c r="E69" s="106"/>
    </row>
    <row r="70" spans="3:5" s="2" customFormat="1">
      <c r="C70" s="106"/>
      <c r="D70" s="106"/>
      <c r="E70" s="106"/>
    </row>
    <row r="71" spans="3:5" s="2" customFormat="1">
      <c r="C71" s="106"/>
      <c r="D71" s="106"/>
      <c r="E71" s="106"/>
    </row>
    <row r="72" spans="3:5" s="2" customFormat="1">
      <c r="C72" s="106"/>
      <c r="D72" s="106"/>
      <c r="E72" s="106"/>
    </row>
    <row r="73" spans="3:5" s="2" customFormat="1">
      <c r="C73" s="106"/>
      <c r="D73" s="106"/>
      <c r="E73" s="106"/>
    </row>
    <row r="74" spans="3:5" s="2" customFormat="1">
      <c r="C74" s="106"/>
      <c r="D74" s="106"/>
      <c r="E74" s="106"/>
    </row>
    <row r="75" spans="3:5" s="2" customFormat="1">
      <c r="C75" s="106"/>
      <c r="D75" s="106"/>
      <c r="E75" s="106"/>
    </row>
    <row r="76" spans="3:5" s="2" customFormat="1">
      <c r="C76" s="106"/>
      <c r="D76" s="106"/>
      <c r="E76" s="106"/>
    </row>
    <row r="77" spans="3:5" s="2" customFormat="1">
      <c r="C77" s="106"/>
      <c r="D77" s="106"/>
      <c r="E77" s="106"/>
    </row>
    <row r="78" spans="3:5" s="2" customFormat="1">
      <c r="C78" s="106"/>
      <c r="D78" s="106"/>
      <c r="E78" s="106"/>
    </row>
    <row r="79" spans="3:5" s="2" customFormat="1">
      <c r="C79" s="106"/>
      <c r="D79" s="106"/>
      <c r="E79" s="106"/>
    </row>
    <row r="80" spans="3:5" s="2" customFormat="1">
      <c r="C80" s="106"/>
      <c r="D80" s="106"/>
      <c r="E80" s="106"/>
    </row>
    <row r="81" spans="3:5" s="2" customFormat="1">
      <c r="C81" s="106"/>
      <c r="D81" s="106"/>
      <c r="E81" s="106"/>
    </row>
    <row r="82" spans="3:5" s="2" customFormat="1">
      <c r="C82" s="106"/>
      <c r="D82" s="106"/>
      <c r="E82" s="106"/>
    </row>
    <row r="83" spans="3:5" s="2" customFormat="1">
      <c r="C83" s="106"/>
      <c r="D83" s="106"/>
      <c r="E83" s="106"/>
    </row>
    <row r="84" spans="3:5" s="2" customFormat="1">
      <c r="C84" s="106"/>
      <c r="D84" s="106"/>
      <c r="E84" s="106"/>
    </row>
    <row r="85" spans="3:5" s="2" customFormat="1">
      <c r="C85" s="106"/>
      <c r="D85" s="106"/>
      <c r="E85" s="106"/>
    </row>
    <row r="86" spans="3:5" s="2" customFormat="1">
      <c r="C86" s="106"/>
      <c r="D86" s="106"/>
      <c r="E86" s="106"/>
    </row>
    <row r="87" spans="3:5" s="2" customFormat="1">
      <c r="C87" s="106"/>
      <c r="D87" s="106"/>
      <c r="E87" s="106"/>
    </row>
    <row r="88" spans="3:5" s="2" customFormat="1">
      <c r="C88" s="106"/>
      <c r="D88" s="106"/>
      <c r="E88" s="106"/>
    </row>
    <row r="89" spans="3:5" s="2" customFormat="1">
      <c r="C89" s="106"/>
      <c r="D89" s="106"/>
      <c r="E89" s="106"/>
    </row>
    <row r="90" spans="3:5" s="2" customFormat="1">
      <c r="C90" s="106"/>
      <c r="D90" s="106"/>
      <c r="E90" s="106"/>
    </row>
    <row r="91" spans="3:5" s="2" customFormat="1">
      <c r="C91" s="106"/>
      <c r="D91" s="106"/>
      <c r="E91" s="106"/>
    </row>
    <row r="92" spans="3:5" s="2" customFormat="1">
      <c r="C92" s="106"/>
      <c r="D92" s="106"/>
      <c r="E92" s="106"/>
    </row>
    <row r="93" spans="3:5" s="2" customFormat="1">
      <c r="C93" s="106"/>
      <c r="D93" s="106"/>
      <c r="E93" s="106"/>
    </row>
    <row r="94" spans="3:5" s="2" customFormat="1">
      <c r="C94" s="106"/>
      <c r="D94" s="106"/>
      <c r="E94" s="106"/>
    </row>
    <row r="95" spans="3:5" s="2" customFormat="1">
      <c r="C95" s="106"/>
      <c r="D95" s="106"/>
      <c r="E95" s="106"/>
    </row>
    <row r="96" spans="3:5" s="2" customFormat="1">
      <c r="C96" s="106"/>
      <c r="D96" s="106"/>
      <c r="E96" s="106"/>
    </row>
    <row r="97" spans="3:5" s="2" customFormat="1">
      <c r="C97" s="106"/>
      <c r="D97" s="106"/>
      <c r="E97" s="106"/>
    </row>
    <row r="98" spans="3:5" s="2" customFormat="1">
      <c r="C98" s="106"/>
      <c r="D98" s="106"/>
      <c r="E98" s="106"/>
    </row>
    <row r="99" spans="3:5" s="2" customFormat="1">
      <c r="C99" s="106"/>
      <c r="D99" s="106"/>
      <c r="E99" s="106"/>
    </row>
    <row r="100" spans="3:5" s="2" customFormat="1">
      <c r="C100" s="106"/>
      <c r="D100" s="106"/>
      <c r="E100" s="106"/>
    </row>
    <row r="101" spans="3:5" s="2" customFormat="1">
      <c r="C101" s="106"/>
      <c r="D101" s="106"/>
      <c r="E101" s="106"/>
    </row>
    <row r="102" spans="3:5" s="2" customFormat="1">
      <c r="C102" s="106"/>
      <c r="D102" s="106"/>
      <c r="E102" s="106"/>
    </row>
    <row r="103" spans="3:5" s="2" customFormat="1">
      <c r="C103" s="106"/>
      <c r="D103" s="106"/>
      <c r="E103" s="106"/>
    </row>
    <row r="104" spans="3:5" s="2" customFormat="1">
      <c r="C104" s="106"/>
      <c r="D104" s="106"/>
      <c r="E104" s="106"/>
    </row>
    <row r="105" spans="3:5" s="2" customFormat="1">
      <c r="C105" s="106"/>
      <c r="D105" s="106"/>
      <c r="E105" s="106"/>
    </row>
    <row r="106" spans="3:5" s="2" customFormat="1">
      <c r="C106" s="106"/>
      <c r="D106" s="106"/>
      <c r="E106" s="106"/>
    </row>
    <row r="107" spans="3:5" s="2" customFormat="1">
      <c r="C107" s="106"/>
      <c r="D107" s="106"/>
      <c r="E107" s="106"/>
    </row>
    <row r="108" spans="3:5" s="2" customFormat="1">
      <c r="C108" s="106"/>
      <c r="D108" s="106"/>
      <c r="E108" s="106"/>
    </row>
    <row r="109" spans="3:5" s="2" customFormat="1">
      <c r="C109" s="106"/>
      <c r="D109" s="106"/>
      <c r="E109" s="106"/>
    </row>
    <row r="110" spans="3:5" s="2" customFormat="1">
      <c r="C110" s="106"/>
      <c r="D110" s="106"/>
      <c r="E110" s="106"/>
    </row>
    <row r="111" spans="3:5" s="2" customFormat="1">
      <c r="C111" s="106"/>
      <c r="D111" s="106"/>
      <c r="E111" s="106"/>
    </row>
    <row r="112" spans="3:5" s="2" customFormat="1">
      <c r="C112" s="106"/>
      <c r="D112" s="106"/>
      <c r="E112" s="106"/>
    </row>
    <row r="113" spans="3:5" s="2" customFormat="1">
      <c r="C113" s="106"/>
      <c r="D113" s="106"/>
      <c r="E113" s="106"/>
    </row>
    <row r="114" spans="3:5" s="2" customFormat="1">
      <c r="C114" s="106"/>
      <c r="D114" s="106"/>
      <c r="E114" s="106"/>
    </row>
    <row r="115" spans="3:5" s="2" customFormat="1">
      <c r="C115" s="106"/>
      <c r="D115" s="106"/>
      <c r="E115" s="106"/>
    </row>
    <row r="116" spans="3:5" s="2" customFormat="1">
      <c r="C116" s="106"/>
      <c r="D116" s="106"/>
      <c r="E116" s="106"/>
    </row>
    <row r="117" spans="3:5" s="2" customFormat="1">
      <c r="C117" s="106"/>
      <c r="D117" s="106"/>
      <c r="E117" s="106"/>
    </row>
    <row r="118" spans="3:5" s="2" customFormat="1">
      <c r="C118" s="106"/>
      <c r="D118" s="106"/>
      <c r="E118" s="106"/>
    </row>
    <row r="119" spans="3:5" s="2" customFormat="1">
      <c r="C119" s="106"/>
      <c r="D119" s="106"/>
      <c r="E119" s="106"/>
    </row>
    <row r="120" spans="3:5" s="2" customFormat="1">
      <c r="C120" s="106"/>
      <c r="D120" s="106"/>
      <c r="E120" s="106"/>
    </row>
    <row r="121" spans="3:5" s="2" customFormat="1">
      <c r="C121" s="106"/>
      <c r="D121" s="106"/>
      <c r="E121" s="106"/>
    </row>
    <row r="122" spans="3:5" s="2" customFormat="1">
      <c r="C122" s="106"/>
      <c r="D122" s="106"/>
      <c r="E122" s="106"/>
    </row>
    <row r="123" spans="3:5" s="2" customFormat="1">
      <c r="C123" s="106"/>
      <c r="D123" s="106"/>
      <c r="E123" s="106"/>
    </row>
    <row r="124" spans="3:5" s="2" customFormat="1">
      <c r="C124" s="106"/>
      <c r="D124" s="106"/>
      <c r="E124" s="106"/>
    </row>
    <row r="125" spans="3:5" s="2" customFormat="1">
      <c r="C125" s="106"/>
      <c r="D125" s="106"/>
      <c r="E125" s="106"/>
    </row>
    <row r="126" spans="3:5" s="2" customFormat="1">
      <c r="C126" s="106"/>
      <c r="D126" s="106"/>
      <c r="E126" s="106"/>
    </row>
    <row r="127" spans="3:5" s="2" customFormat="1">
      <c r="C127" s="106"/>
      <c r="D127" s="106"/>
      <c r="E127" s="106"/>
    </row>
    <row r="128" spans="3:5" s="2" customFormat="1">
      <c r="C128" s="106"/>
      <c r="D128" s="106"/>
      <c r="E128" s="106"/>
    </row>
    <row r="129" spans="3:5" s="2" customFormat="1">
      <c r="C129" s="106"/>
      <c r="D129" s="106"/>
      <c r="E129" s="106"/>
    </row>
    <row r="130" spans="3:5" s="2" customFormat="1">
      <c r="C130" s="106"/>
      <c r="D130" s="106"/>
      <c r="E130" s="106"/>
    </row>
    <row r="131" spans="3:5" s="2" customFormat="1">
      <c r="C131" s="106"/>
      <c r="D131" s="106"/>
      <c r="E131" s="106"/>
    </row>
    <row r="132" spans="3:5" s="2" customFormat="1">
      <c r="C132" s="106"/>
      <c r="D132" s="106"/>
      <c r="E132" s="106"/>
    </row>
    <row r="133" spans="3:5" s="2" customFormat="1">
      <c r="C133" s="106"/>
      <c r="D133" s="106"/>
      <c r="E133" s="106"/>
    </row>
    <row r="134" spans="3:5" s="2" customFormat="1">
      <c r="C134" s="106"/>
      <c r="D134" s="106"/>
      <c r="E134" s="106"/>
    </row>
    <row r="135" spans="3:5" s="2" customFormat="1">
      <c r="C135" s="106"/>
      <c r="D135" s="106"/>
      <c r="E135" s="106"/>
    </row>
    <row r="136" spans="3:5" s="2" customFormat="1">
      <c r="C136" s="106"/>
      <c r="D136" s="106"/>
      <c r="E136" s="106"/>
    </row>
    <row r="137" spans="3:5" s="2" customFormat="1">
      <c r="C137" s="106"/>
      <c r="D137" s="106"/>
      <c r="E137" s="106"/>
    </row>
    <row r="138" spans="3:5" s="2" customFormat="1">
      <c r="C138" s="106"/>
      <c r="D138" s="106"/>
      <c r="E138" s="106"/>
    </row>
    <row r="139" spans="3:5" s="2" customFormat="1">
      <c r="C139" s="106"/>
      <c r="D139" s="106"/>
      <c r="E139" s="106"/>
    </row>
    <row r="140" spans="3:5" s="2" customFormat="1">
      <c r="C140" s="106"/>
      <c r="D140" s="106"/>
      <c r="E140" s="106"/>
    </row>
    <row r="141" spans="3:5" s="2" customFormat="1">
      <c r="C141" s="106"/>
      <c r="D141" s="106"/>
      <c r="E141" s="106"/>
    </row>
    <row r="142" spans="3:5" s="2" customFormat="1">
      <c r="C142" s="106"/>
      <c r="D142" s="106"/>
      <c r="E142" s="106"/>
    </row>
    <row r="143" spans="3:5" s="2" customFormat="1">
      <c r="C143" s="106"/>
      <c r="D143" s="106"/>
      <c r="E143" s="106"/>
    </row>
    <row r="144" spans="3:5" s="2" customFormat="1">
      <c r="C144" s="106"/>
      <c r="D144" s="106"/>
      <c r="E144" s="106"/>
    </row>
    <row r="145" spans="3:5" s="2" customFormat="1">
      <c r="C145" s="106"/>
      <c r="D145" s="106"/>
      <c r="E145" s="106"/>
    </row>
    <row r="146" spans="3:5" s="2" customFormat="1">
      <c r="C146" s="106"/>
      <c r="D146" s="106"/>
      <c r="E146" s="106"/>
    </row>
    <row r="147" spans="3:5" s="2" customFormat="1">
      <c r="C147" s="106"/>
      <c r="D147" s="106"/>
      <c r="E147" s="106"/>
    </row>
    <row r="148" spans="3:5" s="2" customFormat="1">
      <c r="C148" s="106"/>
      <c r="D148" s="106"/>
      <c r="E148" s="106"/>
    </row>
    <row r="149" spans="3:5" s="2" customFormat="1">
      <c r="C149" s="106"/>
      <c r="D149" s="106"/>
      <c r="E149" s="106"/>
    </row>
    <row r="150" spans="3:5" s="2" customFormat="1">
      <c r="C150" s="106"/>
      <c r="D150" s="106"/>
      <c r="E150" s="106"/>
    </row>
    <row r="151" spans="3:5" s="2" customFormat="1">
      <c r="C151" s="106"/>
      <c r="D151" s="106"/>
      <c r="E151" s="106"/>
    </row>
    <row r="152" spans="3:5" s="2" customFormat="1">
      <c r="C152" s="106"/>
      <c r="D152" s="106"/>
      <c r="E152" s="106"/>
    </row>
    <row r="153" spans="3:5" s="2" customFormat="1">
      <c r="C153" s="106"/>
      <c r="D153" s="106"/>
      <c r="E153" s="106"/>
    </row>
    <row r="154" spans="3:5" s="2" customFormat="1">
      <c r="C154" s="106"/>
      <c r="D154" s="106"/>
      <c r="E154" s="106"/>
    </row>
    <row r="155" spans="3:5" s="2" customFormat="1">
      <c r="C155" s="106"/>
      <c r="D155" s="106"/>
      <c r="E155" s="106"/>
    </row>
    <row r="156" spans="3:5" s="2" customFormat="1">
      <c r="C156" s="106"/>
      <c r="D156" s="106"/>
      <c r="E156" s="106"/>
    </row>
    <row r="157" spans="3:5" s="2" customFormat="1">
      <c r="C157" s="106"/>
      <c r="D157" s="106"/>
      <c r="E157" s="106"/>
    </row>
    <row r="158" spans="3:5" s="2" customFormat="1">
      <c r="C158" s="106"/>
      <c r="D158" s="106"/>
      <c r="E158" s="106"/>
    </row>
    <row r="159" spans="3:5" s="2" customFormat="1">
      <c r="C159" s="106"/>
      <c r="D159" s="106"/>
      <c r="E159" s="106"/>
    </row>
    <row r="160" spans="3:5" s="2" customFormat="1">
      <c r="C160" s="106"/>
      <c r="D160" s="106"/>
      <c r="E160" s="106"/>
    </row>
    <row r="161" spans="3:5" s="2" customFormat="1">
      <c r="C161" s="106"/>
      <c r="D161" s="106"/>
      <c r="E161" s="106"/>
    </row>
    <row r="162" spans="3:5" s="2" customFormat="1">
      <c r="C162" s="106"/>
      <c r="D162" s="106"/>
      <c r="E162" s="106"/>
    </row>
    <row r="163" spans="3:5" s="2" customFormat="1">
      <c r="C163" s="106"/>
      <c r="D163" s="106"/>
      <c r="E163" s="106"/>
    </row>
    <row r="164" spans="3:5" s="2" customFormat="1">
      <c r="C164" s="106"/>
      <c r="D164" s="106"/>
      <c r="E164" s="106"/>
    </row>
    <row r="165" spans="3:5" s="2" customFormat="1">
      <c r="C165" s="106"/>
      <c r="D165" s="106"/>
      <c r="E165" s="106"/>
    </row>
    <row r="166" spans="3:5" s="2" customFormat="1">
      <c r="C166" s="106"/>
      <c r="D166" s="106"/>
      <c r="E166" s="106"/>
    </row>
    <row r="167" spans="3:5" s="2" customFormat="1">
      <c r="C167" s="106"/>
      <c r="D167" s="106"/>
      <c r="E167" s="106"/>
    </row>
    <row r="168" spans="3:5" s="2" customFormat="1">
      <c r="C168" s="106"/>
      <c r="D168" s="106"/>
      <c r="E168" s="106"/>
    </row>
    <row r="169" spans="3:5" s="2" customFormat="1">
      <c r="C169" s="106"/>
      <c r="D169" s="106"/>
      <c r="E169" s="106"/>
    </row>
    <row r="170" spans="3:5" s="2" customFormat="1">
      <c r="C170" s="106"/>
      <c r="D170" s="106"/>
      <c r="E170" s="106"/>
    </row>
    <row r="171" spans="3:5" s="2" customFormat="1">
      <c r="C171" s="106"/>
      <c r="D171" s="106"/>
      <c r="E171" s="106"/>
    </row>
    <row r="172" spans="3:5" s="2" customFormat="1">
      <c r="C172" s="106"/>
      <c r="D172" s="106"/>
      <c r="E172" s="106"/>
    </row>
    <row r="173" spans="3:5" s="2" customFormat="1">
      <c r="C173" s="106"/>
      <c r="D173" s="106"/>
      <c r="E173" s="106"/>
    </row>
    <row r="174" spans="3:5" s="2" customFormat="1">
      <c r="C174" s="106"/>
      <c r="D174" s="106"/>
      <c r="E174" s="106"/>
    </row>
    <row r="175" spans="3:5" s="2" customFormat="1">
      <c r="C175" s="106"/>
      <c r="D175" s="106"/>
      <c r="E175" s="106"/>
    </row>
    <row r="176" spans="3:5" s="2" customFormat="1">
      <c r="C176" s="106"/>
      <c r="D176" s="106"/>
      <c r="E176" s="106"/>
    </row>
    <row r="177" spans="3:5" s="2" customFormat="1">
      <c r="C177" s="106"/>
      <c r="D177" s="106"/>
      <c r="E177" s="106"/>
    </row>
    <row r="178" spans="3:5" s="2" customFormat="1">
      <c r="C178" s="106"/>
      <c r="D178" s="106"/>
      <c r="E178" s="106"/>
    </row>
    <row r="179" spans="3:5" s="2" customFormat="1">
      <c r="C179" s="106"/>
      <c r="D179" s="106"/>
      <c r="E179" s="106"/>
    </row>
    <row r="180" spans="3:5" s="2" customFormat="1">
      <c r="C180" s="106"/>
      <c r="D180" s="106"/>
      <c r="E180" s="106"/>
    </row>
    <row r="181" spans="3:5" s="2" customFormat="1">
      <c r="C181" s="106"/>
      <c r="D181" s="106"/>
      <c r="E181" s="106"/>
    </row>
    <row r="182" spans="3:5" s="2" customFormat="1">
      <c r="C182" s="106"/>
      <c r="D182" s="106"/>
      <c r="E182" s="106"/>
    </row>
    <row r="183" spans="3:5" s="2" customFormat="1">
      <c r="C183" s="106"/>
      <c r="D183" s="106"/>
      <c r="E183" s="106"/>
    </row>
    <row r="184" spans="3:5" s="2" customFormat="1">
      <c r="C184" s="106"/>
      <c r="D184" s="106"/>
      <c r="E184" s="106"/>
    </row>
    <row r="185" spans="3:5" s="2" customFormat="1">
      <c r="C185" s="106"/>
      <c r="D185" s="106"/>
      <c r="E185" s="106"/>
    </row>
    <row r="186" spans="3:5" s="2" customFormat="1">
      <c r="C186" s="106"/>
      <c r="D186" s="106"/>
      <c r="E186" s="106"/>
    </row>
    <row r="187" spans="3:5" s="2" customFormat="1">
      <c r="C187" s="106"/>
      <c r="D187" s="106"/>
      <c r="E187" s="106"/>
    </row>
    <row r="188" spans="3:5" s="2" customFormat="1">
      <c r="C188" s="106"/>
      <c r="D188" s="106"/>
      <c r="E188" s="106"/>
    </row>
    <row r="189" spans="3:5" s="2" customFormat="1">
      <c r="C189" s="106"/>
      <c r="D189" s="106"/>
      <c r="E189" s="106"/>
    </row>
    <row r="190" spans="3:5" s="2" customFormat="1">
      <c r="C190" s="106"/>
      <c r="D190" s="106"/>
      <c r="E190" s="106"/>
    </row>
    <row r="191" spans="3:5" s="2" customFormat="1">
      <c r="C191" s="106"/>
      <c r="D191" s="106"/>
      <c r="E191" s="106"/>
    </row>
    <row r="192" spans="3:5" s="2" customFormat="1">
      <c r="C192" s="106"/>
      <c r="D192" s="106"/>
      <c r="E192" s="106"/>
    </row>
    <row r="193" spans="3:5" s="2" customFormat="1">
      <c r="C193" s="106"/>
      <c r="D193" s="106"/>
      <c r="E193" s="106"/>
    </row>
    <row r="194" spans="3:5" s="2" customFormat="1">
      <c r="C194" s="106"/>
      <c r="D194" s="106"/>
      <c r="E194" s="106"/>
    </row>
    <row r="195" spans="3:5" s="2" customFormat="1">
      <c r="C195" s="106"/>
      <c r="D195" s="106"/>
      <c r="E195" s="106"/>
    </row>
    <row r="196" spans="3:5" s="2" customFormat="1">
      <c r="C196" s="106"/>
      <c r="D196" s="106"/>
      <c r="E196" s="106"/>
    </row>
    <row r="197" spans="3:5" s="2" customFormat="1">
      <c r="C197" s="106"/>
      <c r="D197" s="106"/>
      <c r="E197" s="106"/>
    </row>
    <row r="198" spans="3:5" s="2" customFormat="1">
      <c r="C198" s="106"/>
      <c r="D198" s="106"/>
      <c r="E198" s="106"/>
    </row>
    <row r="199" spans="3:5" s="2" customFormat="1">
      <c r="C199" s="106"/>
      <c r="D199" s="106"/>
      <c r="E199" s="106"/>
    </row>
    <row r="200" spans="3:5" s="2" customFormat="1">
      <c r="C200" s="106"/>
      <c r="D200" s="106"/>
      <c r="E200" s="106"/>
    </row>
    <row r="201" spans="3:5" s="2" customFormat="1">
      <c r="C201" s="106"/>
      <c r="D201" s="106"/>
      <c r="E201" s="106"/>
    </row>
    <row r="202" spans="3:5" s="2" customFormat="1">
      <c r="C202" s="106"/>
      <c r="D202" s="106"/>
      <c r="E202" s="106"/>
    </row>
    <row r="203" spans="3:5" s="2" customFormat="1">
      <c r="C203" s="106"/>
      <c r="D203" s="106"/>
      <c r="E203" s="106"/>
    </row>
    <row r="204" spans="3:5" s="2" customFormat="1">
      <c r="C204" s="106"/>
      <c r="D204" s="106"/>
      <c r="E204" s="106"/>
    </row>
    <row r="205" spans="3:5" s="2" customFormat="1">
      <c r="C205" s="106"/>
      <c r="D205" s="106"/>
      <c r="E205" s="106"/>
    </row>
    <row r="206" spans="3:5" s="2" customFormat="1">
      <c r="C206" s="106"/>
      <c r="D206" s="106"/>
      <c r="E206" s="106"/>
    </row>
    <row r="207" spans="3:5" s="2" customFormat="1">
      <c r="C207" s="106"/>
      <c r="D207" s="106"/>
      <c r="E207" s="106"/>
    </row>
    <row r="208" spans="3:5" s="2" customFormat="1">
      <c r="C208" s="106"/>
      <c r="D208" s="106"/>
      <c r="E208" s="106"/>
    </row>
    <row r="209" spans="3:5" s="2" customFormat="1">
      <c r="C209" s="106"/>
      <c r="D209" s="106"/>
      <c r="E209" s="106"/>
    </row>
    <row r="210" spans="3:5" s="2" customFormat="1">
      <c r="C210" s="106"/>
      <c r="D210" s="106"/>
      <c r="E210" s="106"/>
    </row>
    <row r="211" spans="3:5" s="2" customFormat="1">
      <c r="C211" s="106"/>
      <c r="D211" s="106"/>
      <c r="E211" s="106"/>
    </row>
    <row r="212" spans="3:5" s="2" customFormat="1">
      <c r="C212" s="106"/>
      <c r="D212" s="106"/>
      <c r="E212" s="106"/>
    </row>
    <row r="213" spans="3:5" s="2" customFormat="1">
      <c r="C213" s="106"/>
      <c r="D213" s="106"/>
      <c r="E213" s="106"/>
    </row>
    <row r="214" spans="3:5" s="2" customFormat="1">
      <c r="C214" s="106"/>
      <c r="D214" s="106"/>
      <c r="E214" s="106"/>
    </row>
    <row r="215" spans="3:5" s="2" customFormat="1">
      <c r="C215" s="106"/>
      <c r="D215" s="106"/>
      <c r="E215" s="106"/>
    </row>
    <row r="216" spans="3:5" s="2" customFormat="1">
      <c r="C216" s="106"/>
      <c r="D216" s="106"/>
      <c r="E216" s="106"/>
    </row>
    <row r="217" spans="3:5" s="2" customFormat="1">
      <c r="C217" s="106"/>
      <c r="D217" s="106"/>
      <c r="E217" s="106"/>
    </row>
    <row r="218" spans="3:5" s="2" customFormat="1">
      <c r="C218" s="106"/>
      <c r="D218" s="106"/>
      <c r="E218" s="106"/>
    </row>
    <row r="219" spans="3:5" s="2" customFormat="1">
      <c r="C219" s="106"/>
      <c r="D219" s="106"/>
      <c r="E219" s="106"/>
    </row>
  </sheetData>
  <mergeCells count="8">
    <mergeCell ref="B20:D20"/>
    <mergeCell ref="A25:E25"/>
    <mergeCell ref="C1:E1"/>
    <mergeCell ref="C2:E2"/>
    <mergeCell ref="C3:E3"/>
    <mergeCell ref="A5:E5"/>
    <mergeCell ref="D19:E19"/>
    <mergeCell ref="B8:E8"/>
  </mergeCells>
  <pageMargins left="0.75" right="0.25" top="0.5" bottom="0" header="0.5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AM51"/>
  <sheetViews>
    <sheetView workbookViewId="0">
      <selection activeCell="A2" sqref="A2:XFD3"/>
    </sheetView>
  </sheetViews>
  <sheetFormatPr defaultRowHeight="13.5"/>
  <cols>
    <col min="1" max="1" width="5.28515625" style="1" customWidth="1"/>
    <col min="2" max="2" width="35.85546875" style="1" customWidth="1"/>
    <col min="3" max="5" width="14.7109375" style="1" customWidth="1"/>
    <col min="6" max="6" width="9.140625" style="1" hidden="1" customWidth="1"/>
    <col min="7" max="7" width="3" style="1" customWidth="1"/>
    <col min="8" max="8" width="16.140625" style="1" customWidth="1"/>
    <col min="9" max="256" width="9.140625" style="1"/>
    <col min="257" max="257" width="5.28515625" style="1" customWidth="1"/>
    <col min="258" max="258" width="35.85546875" style="1" customWidth="1"/>
    <col min="259" max="259" width="17.7109375" style="1" customWidth="1"/>
    <col min="260" max="260" width="12.85546875" style="1" customWidth="1"/>
    <col min="261" max="261" width="17.140625" style="1" customWidth="1"/>
    <col min="262" max="262" width="0" style="1" hidden="1" customWidth="1"/>
    <col min="263" max="263" width="3.5703125" style="1" customWidth="1"/>
    <col min="264" max="264" width="16.140625" style="1" customWidth="1"/>
    <col min="265" max="512" width="9.140625" style="1"/>
    <col min="513" max="513" width="5.28515625" style="1" customWidth="1"/>
    <col min="514" max="514" width="35.85546875" style="1" customWidth="1"/>
    <col min="515" max="515" width="17.7109375" style="1" customWidth="1"/>
    <col min="516" max="516" width="12.85546875" style="1" customWidth="1"/>
    <col min="517" max="517" width="17.140625" style="1" customWidth="1"/>
    <col min="518" max="518" width="0" style="1" hidden="1" customWidth="1"/>
    <col min="519" max="519" width="3.5703125" style="1" customWidth="1"/>
    <col min="520" max="520" width="16.140625" style="1" customWidth="1"/>
    <col min="521" max="768" width="9.140625" style="1"/>
    <col min="769" max="769" width="5.28515625" style="1" customWidth="1"/>
    <col min="770" max="770" width="35.85546875" style="1" customWidth="1"/>
    <col min="771" max="771" width="17.7109375" style="1" customWidth="1"/>
    <col min="772" max="772" width="12.85546875" style="1" customWidth="1"/>
    <col min="773" max="773" width="17.140625" style="1" customWidth="1"/>
    <col min="774" max="774" width="0" style="1" hidden="1" customWidth="1"/>
    <col min="775" max="775" width="3.5703125" style="1" customWidth="1"/>
    <col min="776" max="776" width="16.140625" style="1" customWidth="1"/>
    <col min="777" max="1024" width="9.140625" style="1"/>
    <col min="1025" max="1025" width="5.28515625" style="1" customWidth="1"/>
    <col min="1026" max="1026" width="35.85546875" style="1" customWidth="1"/>
    <col min="1027" max="1027" width="17.7109375" style="1" customWidth="1"/>
    <col min="1028" max="1028" width="12.85546875" style="1" customWidth="1"/>
    <col min="1029" max="1029" width="17.140625" style="1" customWidth="1"/>
    <col min="1030" max="1030" width="0" style="1" hidden="1" customWidth="1"/>
    <col min="1031" max="1031" width="3.5703125" style="1" customWidth="1"/>
    <col min="1032" max="1032" width="16.140625" style="1" customWidth="1"/>
    <col min="1033" max="1280" width="9.140625" style="1"/>
    <col min="1281" max="1281" width="5.28515625" style="1" customWidth="1"/>
    <col min="1282" max="1282" width="35.85546875" style="1" customWidth="1"/>
    <col min="1283" max="1283" width="17.7109375" style="1" customWidth="1"/>
    <col min="1284" max="1284" width="12.85546875" style="1" customWidth="1"/>
    <col min="1285" max="1285" width="17.140625" style="1" customWidth="1"/>
    <col min="1286" max="1286" width="0" style="1" hidden="1" customWidth="1"/>
    <col min="1287" max="1287" width="3.5703125" style="1" customWidth="1"/>
    <col min="1288" max="1288" width="16.140625" style="1" customWidth="1"/>
    <col min="1289" max="1536" width="9.140625" style="1"/>
    <col min="1537" max="1537" width="5.28515625" style="1" customWidth="1"/>
    <col min="1538" max="1538" width="35.85546875" style="1" customWidth="1"/>
    <col min="1539" max="1539" width="17.7109375" style="1" customWidth="1"/>
    <col min="1540" max="1540" width="12.85546875" style="1" customWidth="1"/>
    <col min="1541" max="1541" width="17.140625" style="1" customWidth="1"/>
    <col min="1542" max="1542" width="0" style="1" hidden="1" customWidth="1"/>
    <col min="1543" max="1543" width="3.5703125" style="1" customWidth="1"/>
    <col min="1544" max="1544" width="16.140625" style="1" customWidth="1"/>
    <col min="1545" max="1792" width="9.140625" style="1"/>
    <col min="1793" max="1793" width="5.28515625" style="1" customWidth="1"/>
    <col min="1794" max="1794" width="35.85546875" style="1" customWidth="1"/>
    <col min="1795" max="1795" width="17.7109375" style="1" customWidth="1"/>
    <col min="1796" max="1796" width="12.85546875" style="1" customWidth="1"/>
    <col min="1797" max="1797" width="17.140625" style="1" customWidth="1"/>
    <col min="1798" max="1798" width="0" style="1" hidden="1" customWidth="1"/>
    <col min="1799" max="1799" width="3.5703125" style="1" customWidth="1"/>
    <col min="1800" max="1800" width="16.140625" style="1" customWidth="1"/>
    <col min="1801" max="2048" width="9.140625" style="1"/>
    <col min="2049" max="2049" width="5.28515625" style="1" customWidth="1"/>
    <col min="2050" max="2050" width="35.85546875" style="1" customWidth="1"/>
    <col min="2051" max="2051" width="17.7109375" style="1" customWidth="1"/>
    <col min="2052" max="2052" width="12.85546875" style="1" customWidth="1"/>
    <col min="2053" max="2053" width="17.140625" style="1" customWidth="1"/>
    <col min="2054" max="2054" width="0" style="1" hidden="1" customWidth="1"/>
    <col min="2055" max="2055" width="3.5703125" style="1" customWidth="1"/>
    <col min="2056" max="2056" width="16.140625" style="1" customWidth="1"/>
    <col min="2057" max="2304" width="9.140625" style="1"/>
    <col min="2305" max="2305" width="5.28515625" style="1" customWidth="1"/>
    <col min="2306" max="2306" width="35.85546875" style="1" customWidth="1"/>
    <col min="2307" max="2307" width="17.7109375" style="1" customWidth="1"/>
    <col min="2308" max="2308" width="12.85546875" style="1" customWidth="1"/>
    <col min="2309" max="2309" width="17.140625" style="1" customWidth="1"/>
    <col min="2310" max="2310" width="0" style="1" hidden="1" customWidth="1"/>
    <col min="2311" max="2311" width="3.5703125" style="1" customWidth="1"/>
    <col min="2312" max="2312" width="16.140625" style="1" customWidth="1"/>
    <col min="2313" max="2560" width="9.140625" style="1"/>
    <col min="2561" max="2561" width="5.28515625" style="1" customWidth="1"/>
    <col min="2562" max="2562" width="35.85546875" style="1" customWidth="1"/>
    <col min="2563" max="2563" width="17.7109375" style="1" customWidth="1"/>
    <col min="2564" max="2564" width="12.85546875" style="1" customWidth="1"/>
    <col min="2565" max="2565" width="17.140625" style="1" customWidth="1"/>
    <col min="2566" max="2566" width="0" style="1" hidden="1" customWidth="1"/>
    <col min="2567" max="2567" width="3.5703125" style="1" customWidth="1"/>
    <col min="2568" max="2568" width="16.140625" style="1" customWidth="1"/>
    <col min="2569" max="2816" width="9.140625" style="1"/>
    <col min="2817" max="2817" width="5.28515625" style="1" customWidth="1"/>
    <col min="2818" max="2818" width="35.85546875" style="1" customWidth="1"/>
    <col min="2819" max="2819" width="17.7109375" style="1" customWidth="1"/>
    <col min="2820" max="2820" width="12.85546875" style="1" customWidth="1"/>
    <col min="2821" max="2821" width="17.140625" style="1" customWidth="1"/>
    <col min="2822" max="2822" width="0" style="1" hidden="1" customWidth="1"/>
    <col min="2823" max="2823" width="3.5703125" style="1" customWidth="1"/>
    <col min="2824" max="2824" width="16.140625" style="1" customWidth="1"/>
    <col min="2825" max="3072" width="9.140625" style="1"/>
    <col min="3073" max="3073" width="5.28515625" style="1" customWidth="1"/>
    <col min="3074" max="3074" width="35.85546875" style="1" customWidth="1"/>
    <col min="3075" max="3075" width="17.7109375" style="1" customWidth="1"/>
    <col min="3076" max="3076" width="12.85546875" style="1" customWidth="1"/>
    <col min="3077" max="3077" width="17.140625" style="1" customWidth="1"/>
    <col min="3078" max="3078" width="0" style="1" hidden="1" customWidth="1"/>
    <col min="3079" max="3079" width="3.5703125" style="1" customWidth="1"/>
    <col min="3080" max="3080" width="16.140625" style="1" customWidth="1"/>
    <col min="3081" max="3328" width="9.140625" style="1"/>
    <col min="3329" max="3329" width="5.28515625" style="1" customWidth="1"/>
    <col min="3330" max="3330" width="35.85546875" style="1" customWidth="1"/>
    <col min="3331" max="3331" width="17.7109375" style="1" customWidth="1"/>
    <col min="3332" max="3332" width="12.85546875" style="1" customWidth="1"/>
    <col min="3333" max="3333" width="17.140625" style="1" customWidth="1"/>
    <col min="3334" max="3334" width="0" style="1" hidden="1" customWidth="1"/>
    <col min="3335" max="3335" width="3.5703125" style="1" customWidth="1"/>
    <col min="3336" max="3336" width="16.140625" style="1" customWidth="1"/>
    <col min="3337" max="3584" width="9.140625" style="1"/>
    <col min="3585" max="3585" width="5.28515625" style="1" customWidth="1"/>
    <col min="3586" max="3586" width="35.85546875" style="1" customWidth="1"/>
    <col min="3587" max="3587" width="17.7109375" style="1" customWidth="1"/>
    <col min="3588" max="3588" width="12.85546875" style="1" customWidth="1"/>
    <col min="3589" max="3589" width="17.140625" style="1" customWidth="1"/>
    <col min="3590" max="3590" width="0" style="1" hidden="1" customWidth="1"/>
    <col min="3591" max="3591" width="3.5703125" style="1" customWidth="1"/>
    <col min="3592" max="3592" width="16.140625" style="1" customWidth="1"/>
    <col min="3593" max="3840" width="9.140625" style="1"/>
    <col min="3841" max="3841" width="5.28515625" style="1" customWidth="1"/>
    <col min="3842" max="3842" width="35.85546875" style="1" customWidth="1"/>
    <col min="3843" max="3843" width="17.7109375" style="1" customWidth="1"/>
    <col min="3844" max="3844" width="12.85546875" style="1" customWidth="1"/>
    <col min="3845" max="3845" width="17.140625" style="1" customWidth="1"/>
    <col min="3846" max="3846" width="0" style="1" hidden="1" customWidth="1"/>
    <col min="3847" max="3847" width="3.5703125" style="1" customWidth="1"/>
    <col min="3848" max="3848" width="16.140625" style="1" customWidth="1"/>
    <col min="3849" max="4096" width="9.140625" style="1"/>
    <col min="4097" max="4097" width="5.28515625" style="1" customWidth="1"/>
    <col min="4098" max="4098" width="35.85546875" style="1" customWidth="1"/>
    <col min="4099" max="4099" width="17.7109375" style="1" customWidth="1"/>
    <col min="4100" max="4100" width="12.85546875" style="1" customWidth="1"/>
    <col min="4101" max="4101" width="17.140625" style="1" customWidth="1"/>
    <col min="4102" max="4102" width="0" style="1" hidden="1" customWidth="1"/>
    <col min="4103" max="4103" width="3.5703125" style="1" customWidth="1"/>
    <col min="4104" max="4104" width="16.140625" style="1" customWidth="1"/>
    <col min="4105" max="4352" width="9.140625" style="1"/>
    <col min="4353" max="4353" width="5.28515625" style="1" customWidth="1"/>
    <col min="4354" max="4354" width="35.85546875" style="1" customWidth="1"/>
    <col min="4355" max="4355" width="17.7109375" style="1" customWidth="1"/>
    <col min="4356" max="4356" width="12.85546875" style="1" customWidth="1"/>
    <col min="4357" max="4357" width="17.140625" style="1" customWidth="1"/>
    <col min="4358" max="4358" width="0" style="1" hidden="1" customWidth="1"/>
    <col min="4359" max="4359" width="3.5703125" style="1" customWidth="1"/>
    <col min="4360" max="4360" width="16.140625" style="1" customWidth="1"/>
    <col min="4361" max="4608" width="9.140625" style="1"/>
    <col min="4609" max="4609" width="5.28515625" style="1" customWidth="1"/>
    <col min="4610" max="4610" width="35.85546875" style="1" customWidth="1"/>
    <col min="4611" max="4611" width="17.7109375" style="1" customWidth="1"/>
    <col min="4612" max="4612" width="12.85546875" style="1" customWidth="1"/>
    <col min="4613" max="4613" width="17.140625" style="1" customWidth="1"/>
    <col min="4614" max="4614" width="0" style="1" hidden="1" customWidth="1"/>
    <col min="4615" max="4615" width="3.5703125" style="1" customWidth="1"/>
    <col min="4616" max="4616" width="16.140625" style="1" customWidth="1"/>
    <col min="4617" max="4864" width="9.140625" style="1"/>
    <col min="4865" max="4865" width="5.28515625" style="1" customWidth="1"/>
    <col min="4866" max="4866" width="35.85546875" style="1" customWidth="1"/>
    <col min="4867" max="4867" width="17.7109375" style="1" customWidth="1"/>
    <col min="4868" max="4868" width="12.85546875" style="1" customWidth="1"/>
    <col min="4869" max="4869" width="17.140625" style="1" customWidth="1"/>
    <col min="4870" max="4870" width="0" style="1" hidden="1" customWidth="1"/>
    <col min="4871" max="4871" width="3.5703125" style="1" customWidth="1"/>
    <col min="4872" max="4872" width="16.140625" style="1" customWidth="1"/>
    <col min="4873" max="5120" width="9.140625" style="1"/>
    <col min="5121" max="5121" width="5.28515625" style="1" customWidth="1"/>
    <col min="5122" max="5122" width="35.85546875" style="1" customWidth="1"/>
    <col min="5123" max="5123" width="17.7109375" style="1" customWidth="1"/>
    <col min="5124" max="5124" width="12.85546875" style="1" customWidth="1"/>
    <col min="5125" max="5125" width="17.140625" style="1" customWidth="1"/>
    <col min="5126" max="5126" width="0" style="1" hidden="1" customWidth="1"/>
    <col min="5127" max="5127" width="3.5703125" style="1" customWidth="1"/>
    <col min="5128" max="5128" width="16.140625" style="1" customWidth="1"/>
    <col min="5129" max="5376" width="9.140625" style="1"/>
    <col min="5377" max="5377" width="5.28515625" style="1" customWidth="1"/>
    <col min="5378" max="5378" width="35.85546875" style="1" customWidth="1"/>
    <col min="5379" max="5379" width="17.7109375" style="1" customWidth="1"/>
    <col min="5380" max="5380" width="12.85546875" style="1" customWidth="1"/>
    <col min="5381" max="5381" width="17.140625" style="1" customWidth="1"/>
    <col min="5382" max="5382" width="0" style="1" hidden="1" customWidth="1"/>
    <col min="5383" max="5383" width="3.5703125" style="1" customWidth="1"/>
    <col min="5384" max="5384" width="16.140625" style="1" customWidth="1"/>
    <col min="5385" max="5632" width="9.140625" style="1"/>
    <col min="5633" max="5633" width="5.28515625" style="1" customWidth="1"/>
    <col min="5634" max="5634" width="35.85546875" style="1" customWidth="1"/>
    <col min="5635" max="5635" width="17.7109375" style="1" customWidth="1"/>
    <col min="5636" max="5636" width="12.85546875" style="1" customWidth="1"/>
    <col min="5637" max="5637" width="17.140625" style="1" customWidth="1"/>
    <col min="5638" max="5638" width="0" style="1" hidden="1" customWidth="1"/>
    <col min="5639" max="5639" width="3.5703125" style="1" customWidth="1"/>
    <col min="5640" max="5640" width="16.140625" style="1" customWidth="1"/>
    <col min="5641" max="5888" width="9.140625" style="1"/>
    <col min="5889" max="5889" width="5.28515625" style="1" customWidth="1"/>
    <col min="5890" max="5890" width="35.85546875" style="1" customWidth="1"/>
    <col min="5891" max="5891" width="17.7109375" style="1" customWidth="1"/>
    <col min="5892" max="5892" width="12.85546875" style="1" customWidth="1"/>
    <col min="5893" max="5893" width="17.140625" style="1" customWidth="1"/>
    <col min="5894" max="5894" width="0" style="1" hidden="1" customWidth="1"/>
    <col min="5895" max="5895" width="3.5703125" style="1" customWidth="1"/>
    <col min="5896" max="5896" width="16.140625" style="1" customWidth="1"/>
    <col min="5897" max="6144" width="9.140625" style="1"/>
    <col min="6145" max="6145" width="5.28515625" style="1" customWidth="1"/>
    <col min="6146" max="6146" width="35.85546875" style="1" customWidth="1"/>
    <col min="6147" max="6147" width="17.7109375" style="1" customWidth="1"/>
    <col min="6148" max="6148" width="12.85546875" style="1" customWidth="1"/>
    <col min="6149" max="6149" width="17.140625" style="1" customWidth="1"/>
    <col min="6150" max="6150" width="0" style="1" hidden="1" customWidth="1"/>
    <col min="6151" max="6151" width="3.5703125" style="1" customWidth="1"/>
    <col min="6152" max="6152" width="16.140625" style="1" customWidth="1"/>
    <col min="6153" max="6400" width="9.140625" style="1"/>
    <col min="6401" max="6401" width="5.28515625" style="1" customWidth="1"/>
    <col min="6402" max="6402" width="35.85546875" style="1" customWidth="1"/>
    <col min="6403" max="6403" width="17.7109375" style="1" customWidth="1"/>
    <col min="6404" max="6404" width="12.85546875" style="1" customWidth="1"/>
    <col min="6405" max="6405" width="17.140625" style="1" customWidth="1"/>
    <col min="6406" max="6406" width="0" style="1" hidden="1" customWidth="1"/>
    <col min="6407" max="6407" width="3.5703125" style="1" customWidth="1"/>
    <col min="6408" max="6408" width="16.140625" style="1" customWidth="1"/>
    <col min="6409" max="6656" width="9.140625" style="1"/>
    <col min="6657" max="6657" width="5.28515625" style="1" customWidth="1"/>
    <col min="6658" max="6658" width="35.85546875" style="1" customWidth="1"/>
    <col min="6659" max="6659" width="17.7109375" style="1" customWidth="1"/>
    <col min="6660" max="6660" width="12.85546875" style="1" customWidth="1"/>
    <col min="6661" max="6661" width="17.140625" style="1" customWidth="1"/>
    <col min="6662" max="6662" width="0" style="1" hidden="1" customWidth="1"/>
    <col min="6663" max="6663" width="3.5703125" style="1" customWidth="1"/>
    <col min="6664" max="6664" width="16.140625" style="1" customWidth="1"/>
    <col min="6665" max="6912" width="9.140625" style="1"/>
    <col min="6913" max="6913" width="5.28515625" style="1" customWidth="1"/>
    <col min="6914" max="6914" width="35.85546875" style="1" customWidth="1"/>
    <col min="6915" max="6915" width="17.7109375" style="1" customWidth="1"/>
    <col min="6916" max="6916" width="12.85546875" style="1" customWidth="1"/>
    <col min="6917" max="6917" width="17.140625" style="1" customWidth="1"/>
    <col min="6918" max="6918" width="0" style="1" hidden="1" customWidth="1"/>
    <col min="6919" max="6919" width="3.5703125" style="1" customWidth="1"/>
    <col min="6920" max="6920" width="16.140625" style="1" customWidth="1"/>
    <col min="6921" max="7168" width="9.140625" style="1"/>
    <col min="7169" max="7169" width="5.28515625" style="1" customWidth="1"/>
    <col min="7170" max="7170" width="35.85546875" style="1" customWidth="1"/>
    <col min="7171" max="7171" width="17.7109375" style="1" customWidth="1"/>
    <col min="7172" max="7172" width="12.85546875" style="1" customWidth="1"/>
    <col min="7173" max="7173" width="17.140625" style="1" customWidth="1"/>
    <col min="7174" max="7174" width="0" style="1" hidden="1" customWidth="1"/>
    <col min="7175" max="7175" width="3.5703125" style="1" customWidth="1"/>
    <col min="7176" max="7176" width="16.140625" style="1" customWidth="1"/>
    <col min="7177" max="7424" width="9.140625" style="1"/>
    <col min="7425" max="7425" width="5.28515625" style="1" customWidth="1"/>
    <col min="7426" max="7426" width="35.85546875" style="1" customWidth="1"/>
    <col min="7427" max="7427" width="17.7109375" style="1" customWidth="1"/>
    <col min="7428" max="7428" width="12.85546875" style="1" customWidth="1"/>
    <col min="7429" max="7429" width="17.140625" style="1" customWidth="1"/>
    <col min="7430" max="7430" width="0" style="1" hidden="1" customWidth="1"/>
    <col min="7431" max="7431" width="3.5703125" style="1" customWidth="1"/>
    <col min="7432" max="7432" width="16.140625" style="1" customWidth="1"/>
    <col min="7433" max="7680" width="9.140625" style="1"/>
    <col min="7681" max="7681" width="5.28515625" style="1" customWidth="1"/>
    <col min="7682" max="7682" width="35.85546875" style="1" customWidth="1"/>
    <col min="7683" max="7683" width="17.7109375" style="1" customWidth="1"/>
    <col min="7684" max="7684" width="12.85546875" style="1" customWidth="1"/>
    <col min="7685" max="7685" width="17.140625" style="1" customWidth="1"/>
    <col min="7686" max="7686" width="0" style="1" hidden="1" customWidth="1"/>
    <col min="7687" max="7687" width="3.5703125" style="1" customWidth="1"/>
    <col min="7688" max="7688" width="16.140625" style="1" customWidth="1"/>
    <col min="7689" max="7936" width="9.140625" style="1"/>
    <col min="7937" max="7937" width="5.28515625" style="1" customWidth="1"/>
    <col min="7938" max="7938" width="35.85546875" style="1" customWidth="1"/>
    <col min="7939" max="7939" width="17.7109375" style="1" customWidth="1"/>
    <col min="7940" max="7940" width="12.85546875" style="1" customWidth="1"/>
    <col min="7941" max="7941" width="17.140625" style="1" customWidth="1"/>
    <col min="7942" max="7942" width="0" style="1" hidden="1" customWidth="1"/>
    <col min="7943" max="7943" width="3.5703125" style="1" customWidth="1"/>
    <col min="7944" max="7944" width="16.140625" style="1" customWidth="1"/>
    <col min="7945" max="8192" width="9.140625" style="1"/>
    <col min="8193" max="8193" width="5.28515625" style="1" customWidth="1"/>
    <col min="8194" max="8194" width="35.85546875" style="1" customWidth="1"/>
    <col min="8195" max="8195" width="17.7109375" style="1" customWidth="1"/>
    <col min="8196" max="8196" width="12.85546875" style="1" customWidth="1"/>
    <col min="8197" max="8197" width="17.140625" style="1" customWidth="1"/>
    <col min="8198" max="8198" width="0" style="1" hidden="1" customWidth="1"/>
    <col min="8199" max="8199" width="3.5703125" style="1" customWidth="1"/>
    <col min="8200" max="8200" width="16.140625" style="1" customWidth="1"/>
    <col min="8201" max="8448" width="9.140625" style="1"/>
    <col min="8449" max="8449" width="5.28515625" style="1" customWidth="1"/>
    <col min="8450" max="8450" width="35.85546875" style="1" customWidth="1"/>
    <col min="8451" max="8451" width="17.7109375" style="1" customWidth="1"/>
    <col min="8452" max="8452" width="12.85546875" style="1" customWidth="1"/>
    <col min="8453" max="8453" width="17.140625" style="1" customWidth="1"/>
    <col min="8454" max="8454" width="0" style="1" hidden="1" customWidth="1"/>
    <col min="8455" max="8455" width="3.5703125" style="1" customWidth="1"/>
    <col min="8456" max="8456" width="16.140625" style="1" customWidth="1"/>
    <col min="8457" max="8704" width="9.140625" style="1"/>
    <col min="8705" max="8705" width="5.28515625" style="1" customWidth="1"/>
    <col min="8706" max="8706" width="35.85546875" style="1" customWidth="1"/>
    <col min="8707" max="8707" width="17.7109375" style="1" customWidth="1"/>
    <col min="8708" max="8708" width="12.85546875" style="1" customWidth="1"/>
    <col min="8709" max="8709" width="17.140625" style="1" customWidth="1"/>
    <col min="8710" max="8710" width="0" style="1" hidden="1" customWidth="1"/>
    <col min="8711" max="8711" width="3.5703125" style="1" customWidth="1"/>
    <col min="8712" max="8712" width="16.140625" style="1" customWidth="1"/>
    <col min="8713" max="8960" width="9.140625" style="1"/>
    <col min="8961" max="8961" width="5.28515625" style="1" customWidth="1"/>
    <col min="8962" max="8962" width="35.85546875" style="1" customWidth="1"/>
    <col min="8963" max="8963" width="17.7109375" style="1" customWidth="1"/>
    <col min="8964" max="8964" width="12.85546875" style="1" customWidth="1"/>
    <col min="8965" max="8965" width="17.140625" style="1" customWidth="1"/>
    <col min="8966" max="8966" width="0" style="1" hidden="1" customWidth="1"/>
    <col min="8967" max="8967" width="3.5703125" style="1" customWidth="1"/>
    <col min="8968" max="8968" width="16.140625" style="1" customWidth="1"/>
    <col min="8969" max="9216" width="9.140625" style="1"/>
    <col min="9217" max="9217" width="5.28515625" style="1" customWidth="1"/>
    <col min="9218" max="9218" width="35.85546875" style="1" customWidth="1"/>
    <col min="9219" max="9219" width="17.7109375" style="1" customWidth="1"/>
    <col min="9220" max="9220" width="12.85546875" style="1" customWidth="1"/>
    <col min="9221" max="9221" width="17.140625" style="1" customWidth="1"/>
    <col min="9222" max="9222" width="0" style="1" hidden="1" customWidth="1"/>
    <col min="9223" max="9223" width="3.5703125" style="1" customWidth="1"/>
    <col min="9224" max="9224" width="16.140625" style="1" customWidth="1"/>
    <col min="9225" max="9472" width="9.140625" style="1"/>
    <col min="9473" max="9473" width="5.28515625" style="1" customWidth="1"/>
    <col min="9474" max="9474" width="35.85546875" style="1" customWidth="1"/>
    <col min="9475" max="9475" width="17.7109375" style="1" customWidth="1"/>
    <col min="9476" max="9476" width="12.85546875" style="1" customWidth="1"/>
    <col min="9477" max="9477" width="17.140625" style="1" customWidth="1"/>
    <col min="9478" max="9478" width="0" style="1" hidden="1" customWidth="1"/>
    <col min="9479" max="9479" width="3.5703125" style="1" customWidth="1"/>
    <col min="9480" max="9480" width="16.140625" style="1" customWidth="1"/>
    <col min="9481" max="9728" width="9.140625" style="1"/>
    <col min="9729" max="9729" width="5.28515625" style="1" customWidth="1"/>
    <col min="9730" max="9730" width="35.85546875" style="1" customWidth="1"/>
    <col min="9731" max="9731" width="17.7109375" style="1" customWidth="1"/>
    <col min="9732" max="9732" width="12.85546875" style="1" customWidth="1"/>
    <col min="9733" max="9733" width="17.140625" style="1" customWidth="1"/>
    <col min="9734" max="9734" width="0" style="1" hidden="1" customWidth="1"/>
    <col min="9735" max="9735" width="3.5703125" style="1" customWidth="1"/>
    <col min="9736" max="9736" width="16.140625" style="1" customWidth="1"/>
    <col min="9737" max="9984" width="9.140625" style="1"/>
    <col min="9985" max="9985" width="5.28515625" style="1" customWidth="1"/>
    <col min="9986" max="9986" width="35.85546875" style="1" customWidth="1"/>
    <col min="9987" max="9987" width="17.7109375" style="1" customWidth="1"/>
    <col min="9988" max="9988" width="12.85546875" style="1" customWidth="1"/>
    <col min="9989" max="9989" width="17.140625" style="1" customWidth="1"/>
    <col min="9990" max="9990" width="0" style="1" hidden="1" customWidth="1"/>
    <col min="9991" max="9991" width="3.5703125" style="1" customWidth="1"/>
    <col min="9992" max="9992" width="16.140625" style="1" customWidth="1"/>
    <col min="9993" max="10240" width="9.140625" style="1"/>
    <col min="10241" max="10241" width="5.28515625" style="1" customWidth="1"/>
    <col min="10242" max="10242" width="35.85546875" style="1" customWidth="1"/>
    <col min="10243" max="10243" width="17.7109375" style="1" customWidth="1"/>
    <col min="10244" max="10244" width="12.85546875" style="1" customWidth="1"/>
    <col min="10245" max="10245" width="17.140625" style="1" customWidth="1"/>
    <col min="10246" max="10246" width="0" style="1" hidden="1" customWidth="1"/>
    <col min="10247" max="10247" width="3.5703125" style="1" customWidth="1"/>
    <col min="10248" max="10248" width="16.140625" style="1" customWidth="1"/>
    <col min="10249" max="10496" width="9.140625" style="1"/>
    <col min="10497" max="10497" width="5.28515625" style="1" customWidth="1"/>
    <col min="10498" max="10498" width="35.85546875" style="1" customWidth="1"/>
    <col min="10499" max="10499" width="17.7109375" style="1" customWidth="1"/>
    <col min="10500" max="10500" width="12.85546875" style="1" customWidth="1"/>
    <col min="10501" max="10501" width="17.140625" style="1" customWidth="1"/>
    <col min="10502" max="10502" width="0" style="1" hidden="1" customWidth="1"/>
    <col min="10503" max="10503" width="3.5703125" style="1" customWidth="1"/>
    <col min="10504" max="10504" width="16.140625" style="1" customWidth="1"/>
    <col min="10505" max="10752" width="9.140625" style="1"/>
    <col min="10753" max="10753" width="5.28515625" style="1" customWidth="1"/>
    <col min="10754" max="10754" width="35.85546875" style="1" customWidth="1"/>
    <col min="10755" max="10755" width="17.7109375" style="1" customWidth="1"/>
    <col min="10756" max="10756" width="12.85546875" style="1" customWidth="1"/>
    <col min="10757" max="10757" width="17.140625" style="1" customWidth="1"/>
    <col min="10758" max="10758" width="0" style="1" hidden="1" customWidth="1"/>
    <col min="10759" max="10759" width="3.5703125" style="1" customWidth="1"/>
    <col min="10760" max="10760" width="16.140625" style="1" customWidth="1"/>
    <col min="10761" max="11008" width="9.140625" style="1"/>
    <col min="11009" max="11009" width="5.28515625" style="1" customWidth="1"/>
    <col min="11010" max="11010" width="35.85546875" style="1" customWidth="1"/>
    <col min="11011" max="11011" width="17.7109375" style="1" customWidth="1"/>
    <col min="11012" max="11012" width="12.85546875" style="1" customWidth="1"/>
    <col min="11013" max="11013" width="17.140625" style="1" customWidth="1"/>
    <col min="11014" max="11014" width="0" style="1" hidden="1" customWidth="1"/>
    <col min="11015" max="11015" width="3.5703125" style="1" customWidth="1"/>
    <col min="11016" max="11016" width="16.140625" style="1" customWidth="1"/>
    <col min="11017" max="11264" width="9.140625" style="1"/>
    <col min="11265" max="11265" width="5.28515625" style="1" customWidth="1"/>
    <col min="11266" max="11266" width="35.85546875" style="1" customWidth="1"/>
    <col min="11267" max="11267" width="17.7109375" style="1" customWidth="1"/>
    <col min="11268" max="11268" width="12.85546875" style="1" customWidth="1"/>
    <col min="11269" max="11269" width="17.140625" style="1" customWidth="1"/>
    <col min="11270" max="11270" width="0" style="1" hidden="1" customWidth="1"/>
    <col min="11271" max="11271" width="3.5703125" style="1" customWidth="1"/>
    <col min="11272" max="11272" width="16.140625" style="1" customWidth="1"/>
    <col min="11273" max="11520" width="9.140625" style="1"/>
    <col min="11521" max="11521" width="5.28515625" style="1" customWidth="1"/>
    <col min="11522" max="11522" width="35.85546875" style="1" customWidth="1"/>
    <col min="11523" max="11523" width="17.7109375" style="1" customWidth="1"/>
    <col min="11524" max="11524" width="12.85546875" style="1" customWidth="1"/>
    <col min="11525" max="11525" width="17.140625" style="1" customWidth="1"/>
    <col min="11526" max="11526" width="0" style="1" hidden="1" customWidth="1"/>
    <col min="11527" max="11527" width="3.5703125" style="1" customWidth="1"/>
    <col min="11528" max="11528" width="16.140625" style="1" customWidth="1"/>
    <col min="11529" max="11776" width="9.140625" style="1"/>
    <col min="11777" max="11777" width="5.28515625" style="1" customWidth="1"/>
    <col min="11778" max="11778" width="35.85546875" style="1" customWidth="1"/>
    <col min="11779" max="11779" width="17.7109375" style="1" customWidth="1"/>
    <col min="11780" max="11780" width="12.85546875" style="1" customWidth="1"/>
    <col min="11781" max="11781" width="17.140625" style="1" customWidth="1"/>
    <col min="11782" max="11782" width="0" style="1" hidden="1" customWidth="1"/>
    <col min="11783" max="11783" width="3.5703125" style="1" customWidth="1"/>
    <col min="11784" max="11784" width="16.140625" style="1" customWidth="1"/>
    <col min="11785" max="12032" width="9.140625" style="1"/>
    <col min="12033" max="12033" width="5.28515625" style="1" customWidth="1"/>
    <col min="12034" max="12034" width="35.85546875" style="1" customWidth="1"/>
    <col min="12035" max="12035" width="17.7109375" style="1" customWidth="1"/>
    <col min="12036" max="12036" width="12.85546875" style="1" customWidth="1"/>
    <col min="12037" max="12037" width="17.140625" style="1" customWidth="1"/>
    <col min="12038" max="12038" width="0" style="1" hidden="1" customWidth="1"/>
    <col min="12039" max="12039" width="3.5703125" style="1" customWidth="1"/>
    <col min="12040" max="12040" width="16.140625" style="1" customWidth="1"/>
    <col min="12041" max="12288" width="9.140625" style="1"/>
    <col min="12289" max="12289" width="5.28515625" style="1" customWidth="1"/>
    <col min="12290" max="12290" width="35.85546875" style="1" customWidth="1"/>
    <col min="12291" max="12291" width="17.7109375" style="1" customWidth="1"/>
    <col min="12292" max="12292" width="12.85546875" style="1" customWidth="1"/>
    <col min="12293" max="12293" width="17.140625" style="1" customWidth="1"/>
    <col min="12294" max="12294" width="0" style="1" hidden="1" customWidth="1"/>
    <col min="12295" max="12295" width="3.5703125" style="1" customWidth="1"/>
    <col min="12296" max="12296" width="16.140625" style="1" customWidth="1"/>
    <col min="12297" max="12544" width="9.140625" style="1"/>
    <col min="12545" max="12545" width="5.28515625" style="1" customWidth="1"/>
    <col min="12546" max="12546" width="35.85546875" style="1" customWidth="1"/>
    <col min="12547" max="12547" width="17.7109375" style="1" customWidth="1"/>
    <col min="12548" max="12548" width="12.85546875" style="1" customWidth="1"/>
    <col min="12549" max="12549" width="17.140625" style="1" customWidth="1"/>
    <col min="12550" max="12550" width="0" style="1" hidden="1" customWidth="1"/>
    <col min="12551" max="12551" width="3.5703125" style="1" customWidth="1"/>
    <col min="12552" max="12552" width="16.140625" style="1" customWidth="1"/>
    <col min="12553" max="12800" width="9.140625" style="1"/>
    <col min="12801" max="12801" width="5.28515625" style="1" customWidth="1"/>
    <col min="12802" max="12802" width="35.85546875" style="1" customWidth="1"/>
    <col min="12803" max="12803" width="17.7109375" style="1" customWidth="1"/>
    <col min="12804" max="12804" width="12.85546875" style="1" customWidth="1"/>
    <col min="12805" max="12805" width="17.140625" style="1" customWidth="1"/>
    <col min="12806" max="12806" width="0" style="1" hidden="1" customWidth="1"/>
    <col min="12807" max="12807" width="3.5703125" style="1" customWidth="1"/>
    <col min="12808" max="12808" width="16.140625" style="1" customWidth="1"/>
    <col min="12809" max="13056" width="9.140625" style="1"/>
    <col min="13057" max="13057" width="5.28515625" style="1" customWidth="1"/>
    <col min="13058" max="13058" width="35.85546875" style="1" customWidth="1"/>
    <col min="13059" max="13059" width="17.7109375" style="1" customWidth="1"/>
    <col min="13060" max="13060" width="12.85546875" style="1" customWidth="1"/>
    <col min="13061" max="13061" width="17.140625" style="1" customWidth="1"/>
    <col min="13062" max="13062" width="0" style="1" hidden="1" customWidth="1"/>
    <col min="13063" max="13063" width="3.5703125" style="1" customWidth="1"/>
    <col min="13064" max="13064" width="16.140625" style="1" customWidth="1"/>
    <col min="13065" max="13312" width="9.140625" style="1"/>
    <col min="13313" max="13313" width="5.28515625" style="1" customWidth="1"/>
    <col min="13314" max="13314" width="35.85546875" style="1" customWidth="1"/>
    <col min="13315" max="13315" width="17.7109375" style="1" customWidth="1"/>
    <col min="13316" max="13316" width="12.85546875" style="1" customWidth="1"/>
    <col min="13317" max="13317" width="17.140625" style="1" customWidth="1"/>
    <col min="13318" max="13318" width="0" style="1" hidden="1" customWidth="1"/>
    <col min="13319" max="13319" width="3.5703125" style="1" customWidth="1"/>
    <col min="13320" max="13320" width="16.140625" style="1" customWidth="1"/>
    <col min="13321" max="13568" width="9.140625" style="1"/>
    <col min="13569" max="13569" width="5.28515625" style="1" customWidth="1"/>
    <col min="13570" max="13570" width="35.85546875" style="1" customWidth="1"/>
    <col min="13571" max="13571" width="17.7109375" style="1" customWidth="1"/>
    <col min="13572" max="13572" width="12.85546875" style="1" customWidth="1"/>
    <col min="13573" max="13573" width="17.140625" style="1" customWidth="1"/>
    <col min="13574" max="13574" width="0" style="1" hidden="1" customWidth="1"/>
    <col min="13575" max="13575" width="3.5703125" style="1" customWidth="1"/>
    <col min="13576" max="13576" width="16.140625" style="1" customWidth="1"/>
    <col min="13577" max="13824" width="9.140625" style="1"/>
    <col min="13825" max="13825" width="5.28515625" style="1" customWidth="1"/>
    <col min="13826" max="13826" width="35.85546875" style="1" customWidth="1"/>
    <col min="13827" max="13827" width="17.7109375" style="1" customWidth="1"/>
    <col min="13828" max="13828" width="12.85546875" style="1" customWidth="1"/>
    <col min="13829" max="13829" width="17.140625" style="1" customWidth="1"/>
    <col min="13830" max="13830" width="0" style="1" hidden="1" customWidth="1"/>
    <col min="13831" max="13831" width="3.5703125" style="1" customWidth="1"/>
    <col min="13832" max="13832" width="16.140625" style="1" customWidth="1"/>
    <col min="13833" max="14080" width="9.140625" style="1"/>
    <col min="14081" max="14081" width="5.28515625" style="1" customWidth="1"/>
    <col min="14082" max="14082" width="35.85546875" style="1" customWidth="1"/>
    <col min="14083" max="14083" width="17.7109375" style="1" customWidth="1"/>
    <col min="14084" max="14084" width="12.85546875" style="1" customWidth="1"/>
    <col min="14085" max="14085" width="17.140625" style="1" customWidth="1"/>
    <col min="14086" max="14086" width="0" style="1" hidden="1" customWidth="1"/>
    <col min="14087" max="14087" width="3.5703125" style="1" customWidth="1"/>
    <col min="14088" max="14088" width="16.140625" style="1" customWidth="1"/>
    <col min="14089" max="14336" width="9.140625" style="1"/>
    <col min="14337" max="14337" width="5.28515625" style="1" customWidth="1"/>
    <col min="14338" max="14338" width="35.85546875" style="1" customWidth="1"/>
    <col min="14339" max="14339" width="17.7109375" style="1" customWidth="1"/>
    <col min="14340" max="14340" width="12.85546875" style="1" customWidth="1"/>
    <col min="14341" max="14341" width="17.140625" style="1" customWidth="1"/>
    <col min="14342" max="14342" width="0" style="1" hidden="1" customWidth="1"/>
    <col min="14343" max="14343" width="3.5703125" style="1" customWidth="1"/>
    <col min="14344" max="14344" width="16.140625" style="1" customWidth="1"/>
    <col min="14345" max="14592" width="9.140625" style="1"/>
    <col min="14593" max="14593" width="5.28515625" style="1" customWidth="1"/>
    <col min="14594" max="14594" width="35.85546875" style="1" customWidth="1"/>
    <col min="14595" max="14595" width="17.7109375" style="1" customWidth="1"/>
    <col min="14596" max="14596" width="12.85546875" style="1" customWidth="1"/>
    <col min="14597" max="14597" width="17.140625" style="1" customWidth="1"/>
    <col min="14598" max="14598" width="0" style="1" hidden="1" customWidth="1"/>
    <col min="14599" max="14599" width="3.5703125" style="1" customWidth="1"/>
    <col min="14600" max="14600" width="16.140625" style="1" customWidth="1"/>
    <col min="14601" max="14848" width="9.140625" style="1"/>
    <col min="14849" max="14849" width="5.28515625" style="1" customWidth="1"/>
    <col min="14850" max="14850" width="35.85546875" style="1" customWidth="1"/>
    <col min="14851" max="14851" width="17.7109375" style="1" customWidth="1"/>
    <col min="14852" max="14852" width="12.85546875" style="1" customWidth="1"/>
    <col min="14853" max="14853" width="17.140625" style="1" customWidth="1"/>
    <col min="14854" max="14854" width="0" style="1" hidden="1" customWidth="1"/>
    <col min="14855" max="14855" width="3.5703125" style="1" customWidth="1"/>
    <col min="14856" max="14856" width="16.140625" style="1" customWidth="1"/>
    <col min="14857" max="15104" width="9.140625" style="1"/>
    <col min="15105" max="15105" width="5.28515625" style="1" customWidth="1"/>
    <col min="15106" max="15106" width="35.85546875" style="1" customWidth="1"/>
    <col min="15107" max="15107" width="17.7109375" style="1" customWidth="1"/>
    <col min="15108" max="15108" width="12.85546875" style="1" customWidth="1"/>
    <col min="15109" max="15109" width="17.140625" style="1" customWidth="1"/>
    <col min="15110" max="15110" width="0" style="1" hidden="1" customWidth="1"/>
    <col min="15111" max="15111" width="3.5703125" style="1" customWidth="1"/>
    <col min="15112" max="15112" width="16.140625" style="1" customWidth="1"/>
    <col min="15113" max="15360" width="9.140625" style="1"/>
    <col min="15361" max="15361" width="5.28515625" style="1" customWidth="1"/>
    <col min="15362" max="15362" width="35.85546875" style="1" customWidth="1"/>
    <col min="15363" max="15363" width="17.7109375" style="1" customWidth="1"/>
    <col min="15364" max="15364" width="12.85546875" style="1" customWidth="1"/>
    <col min="15365" max="15365" width="17.140625" style="1" customWidth="1"/>
    <col min="15366" max="15366" width="0" style="1" hidden="1" customWidth="1"/>
    <col min="15367" max="15367" width="3.5703125" style="1" customWidth="1"/>
    <col min="15368" max="15368" width="16.140625" style="1" customWidth="1"/>
    <col min="15369" max="15616" width="9.140625" style="1"/>
    <col min="15617" max="15617" width="5.28515625" style="1" customWidth="1"/>
    <col min="15618" max="15618" width="35.85546875" style="1" customWidth="1"/>
    <col min="15619" max="15619" width="17.7109375" style="1" customWidth="1"/>
    <col min="15620" max="15620" width="12.85546875" style="1" customWidth="1"/>
    <col min="15621" max="15621" width="17.140625" style="1" customWidth="1"/>
    <col min="15622" max="15622" width="0" style="1" hidden="1" customWidth="1"/>
    <col min="15623" max="15623" width="3.5703125" style="1" customWidth="1"/>
    <col min="15624" max="15624" width="16.140625" style="1" customWidth="1"/>
    <col min="15625" max="15872" width="9.140625" style="1"/>
    <col min="15873" max="15873" width="5.28515625" style="1" customWidth="1"/>
    <col min="15874" max="15874" width="35.85546875" style="1" customWidth="1"/>
    <col min="15875" max="15875" width="17.7109375" style="1" customWidth="1"/>
    <col min="15876" max="15876" width="12.85546875" style="1" customWidth="1"/>
    <col min="15877" max="15877" width="17.140625" style="1" customWidth="1"/>
    <col min="15878" max="15878" width="0" style="1" hidden="1" customWidth="1"/>
    <col min="15879" max="15879" width="3.5703125" style="1" customWidth="1"/>
    <col min="15880" max="15880" width="16.140625" style="1" customWidth="1"/>
    <col min="15881" max="16128" width="9.140625" style="1"/>
    <col min="16129" max="16129" width="5.28515625" style="1" customWidth="1"/>
    <col min="16130" max="16130" width="35.85546875" style="1" customWidth="1"/>
    <col min="16131" max="16131" width="17.7109375" style="1" customWidth="1"/>
    <col min="16132" max="16132" width="12.85546875" style="1" customWidth="1"/>
    <col min="16133" max="16133" width="17.140625" style="1" customWidth="1"/>
    <col min="16134" max="16134" width="0" style="1" hidden="1" customWidth="1"/>
    <col min="16135" max="16135" width="3.5703125" style="1" customWidth="1"/>
    <col min="16136" max="16136" width="16.140625" style="1" customWidth="1"/>
    <col min="16137" max="16384" width="9.140625" style="1"/>
  </cols>
  <sheetData>
    <row r="1" spans="1:39">
      <c r="C1" s="172" t="s">
        <v>88</v>
      </c>
      <c r="D1" s="172"/>
      <c r="E1" s="17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39" ht="13.5" customHeight="1">
      <c r="C2" s="173" t="s">
        <v>129</v>
      </c>
      <c r="D2" s="173"/>
      <c r="E2" s="17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39">
      <c r="C3" s="174" t="s">
        <v>162</v>
      </c>
      <c r="D3" s="174"/>
      <c r="E3" s="17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39">
      <c r="C4" s="63"/>
      <c r="D4" s="63"/>
      <c r="E4" s="6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39" s="3" customFormat="1" ht="92.25" customHeight="1">
      <c r="A5" s="184" t="s">
        <v>141</v>
      </c>
      <c r="B5" s="184"/>
      <c r="C5" s="184"/>
      <c r="D5" s="184"/>
      <c r="E5" s="18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39" s="3" customFormat="1" ht="18.75" customHeight="1">
      <c r="A6" s="62"/>
      <c r="B6" s="67"/>
      <c r="C6" s="62"/>
      <c r="D6" s="62"/>
      <c r="E6" s="6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39" s="9" customFormat="1" ht="18.75" customHeight="1">
      <c r="A7" s="6"/>
      <c r="B7" s="98" t="s">
        <v>152</v>
      </c>
      <c r="C7" s="6"/>
      <c r="D7" s="6"/>
      <c r="E7" s="6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39" s="9" customFormat="1" ht="23.25" customHeight="1">
      <c r="A8" s="6"/>
      <c r="B8" s="176" t="s">
        <v>109</v>
      </c>
      <c r="C8" s="176"/>
      <c r="D8" s="176"/>
      <c r="E8" s="176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39" s="61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39" s="16" customFormat="1" ht="23.25" customHeight="1">
      <c r="A10" s="13">
        <v>1</v>
      </c>
      <c r="B10" s="13" t="s">
        <v>7</v>
      </c>
      <c r="C10" s="14">
        <v>1</v>
      </c>
      <c r="D10" s="42">
        <v>160000</v>
      </c>
      <c r="E10" s="15">
        <f>D10*C10</f>
        <v>160000</v>
      </c>
    </row>
    <row r="11" spans="1:39" s="43" customFormat="1" ht="23.25" customHeight="1">
      <c r="A11" s="40">
        <v>2</v>
      </c>
      <c r="B11" s="40" t="s">
        <v>36</v>
      </c>
      <c r="C11" s="41">
        <v>7</v>
      </c>
      <c r="D11" s="42">
        <v>88312</v>
      </c>
      <c r="E11" s="42">
        <f>D11*C11</f>
        <v>618184</v>
      </c>
    </row>
    <row r="12" spans="1:39" s="16" customFormat="1" ht="23.25" customHeight="1">
      <c r="A12" s="13">
        <v>3</v>
      </c>
      <c r="B12" s="13" t="s">
        <v>10</v>
      </c>
      <c r="C12" s="14">
        <v>1</v>
      </c>
      <c r="D12" s="15">
        <v>100000</v>
      </c>
      <c r="E12" s="15">
        <f>D12*C12</f>
        <v>100000</v>
      </c>
      <c r="H12" s="119"/>
    </row>
    <row r="13" spans="1:39" s="16" customFormat="1" ht="23.25" customHeight="1" thickBot="1">
      <c r="A13" s="13">
        <v>4</v>
      </c>
      <c r="B13" s="13" t="s">
        <v>28</v>
      </c>
      <c r="C13" s="14">
        <v>1</v>
      </c>
      <c r="D13" s="15">
        <v>88312</v>
      </c>
      <c r="E13" s="15">
        <f>D13*C13</f>
        <v>88312</v>
      </c>
      <c r="G13" s="1"/>
      <c r="H13" s="1"/>
      <c r="I13" s="1"/>
      <c r="J13" s="2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s="19" customFormat="1" ht="23.25" customHeight="1" thickBot="1">
      <c r="B14" s="19" t="s">
        <v>18</v>
      </c>
      <c r="C14" s="20">
        <f>C11+C13+C12+C10</f>
        <v>10</v>
      </c>
      <c r="D14" s="22"/>
      <c r="E14" s="22">
        <f>E11+E13+E12+E10</f>
        <v>966496</v>
      </c>
      <c r="F14" s="72">
        <f>F11+F13+F12+F10</f>
        <v>0</v>
      </c>
      <c r="G14" s="73"/>
      <c r="H14" s="73"/>
      <c r="I14" s="73"/>
      <c r="J14" s="74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</row>
    <row r="15" spans="1:39" s="17" customFormat="1" ht="23.25" customHeight="1">
      <c r="C15" s="54"/>
      <c r="G15" s="1"/>
      <c r="H15" s="1"/>
      <c r="I15" s="1"/>
      <c r="J15" s="2"/>
    </row>
    <row r="16" spans="1:39" s="28" customFormat="1" ht="23.25" customHeight="1">
      <c r="A16" s="26"/>
      <c r="B16" s="26"/>
      <c r="C16" s="27"/>
      <c r="D16" s="26"/>
      <c r="E16" s="26"/>
      <c r="G16" s="1"/>
      <c r="H16" s="1"/>
      <c r="I16" s="1"/>
      <c r="J16" s="2"/>
    </row>
    <row r="17" spans="1:5" s="28" customFormat="1" ht="23.25" customHeight="1">
      <c r="A17" s="187"/>
      <c r="B17" s="187"/>
      <c r="C17" s="187"/>
      <c r="D17" s="187"/>
      <c r="E17" s="187"/>
    </row>
    <row r="18" spans="1:5" s="28" customFormat="1" ht="23.25" customHeight="1">
      <c r="A18" s="186"/>
      <c r="B18" s="186"/>
      <c r="C18" s="186"/>
      <c r="D18" s="186"/>
      <c r="E18" s="186"/>
    </row>
    <row r="19" spans="1:5" s="28" customFormat="1" ht="23.25" customHeight="1">
      <c r="A19" s="26"/>
      <c r="B19" s="26"/>
      <c r="C19" s="27"/>
      <c r="D19" s="26"/>
      <c r="E19" s="26"/>
    </row>
    <row r="20" spans="1:5" s="28" customFormat="1" ht="23.25" customHeight="1">
      <c r="A20" s="26"/>
      <c r="B20" s="26"/>
      <c r="C20" s="27"/>
      <c r="D20" s="26"/>
      <c r="E20" s="26"/>
    </row>
    <row r="21" spans="1:5" s="28" customFormat="1" ht="23.25" customHeight="1">
      <c r="A21" s="26"/>
      <c r="B21" s="26"/>
      <c r="C21" s="27"/>
      <c r="D21" s="26"/>
      <c r="E21" s="26"/>
    </row>
    <row r="22" spans="1:5" s="28" customFormat="1" ht="23.25" customHeight="1">
      <c r="A22" s="26"/>
      <c r="B22" s="26"/>
      <c r="C22" s="27"/>
      <c r="D22" s="26"/>
      <c r="E22" s="26"/>
    </row>
    <row r="23" spans="1:5" s="28" customFormat="1" ht="23.25" customHeight="1">
      <c r="A23" s="185"/>
      <c r="B23" s="185"/>
      <c r="C23" s="185"/>
      <c r="D23" s="185"/>
      <c r="E23" s="185"/>
    </row>
    <row r="24" spans="1:5" s="28" customFormat="1" ht="23.25" customHeight="1">
      <c r="A24" s="26"/>
      <c r="B24" s="26"/>
      <c r="C24" s="27"/>
      <c r="D24" s="26"/>
      <c r="E24" s="26"/>
    </row>
    <row r="25" spans="1:5" s="28" customFormat="1" ht="23.25" customHeight="1">
      <c r="A25" s="26"/>
      <c r="B25" s="26"/>
      <c r="C25" s="27"/>
      <c r="D25" s="26"/>
      <c r="E25" s="26"/>
    </row>
    <row r="26" spans="1:5" s="28" customFormat="1" ht="23.25" customHeight="1">
      <c r="A26" s="26"/>
      <c r="B26" s="26"/>
      <c r="C26" s="27"/>
      <c r="D26" s="26"/>
      <c r="E26" s="26"/>
    </row>
    <row r="27" spans="1:5" s="28" customFormat="1" ht="23.25" customHeight="1">
      <c r="A27" s="26"/>
      <c r="B27" s="26"/>
      <c r="C27" s="27"/>
      <c r="D27" s="26"/>
      <c r="E27" s="26"/>
    </row>
    <row r="28" spans="1:5" s="28" customFormat="1" ht="23.25" customHeight="1">
      <c r="A28" s="26"/>
      <c r="B28" s="26"/>
      <c r="C28" s="27"/>
      <c r="D28" s="26"/>
      <c r="E28" s="26"/>
    </row>
    <row r="29" spans="1:5" s="28" customFormat="1" ht="23.25" customHeight="1">
      <c r="A29" s="26"/>
      <c r="B29" s="26"/>
      <c r="C29" s="27"/>
      <c r="D29" s="26"/>
      <c r="E29" s="26"/>
    </row>
    <row r="30" spans="1:5" s="28" customFormat="1" ht="23.25" customHeight="1">
      <c r="A30" s="26"/>
      <c r="B30" s="26"/>
      <c r="C30" s="27"/>
      <c r="D30" s="26"/>
      <c r="E30" s="26"/>
    </row>
    <row r="31" spans="1:5" s="28" customFormat="1" ht="23.25" customHeight="1">
      <c r="A31" s="26"/>
      <c r="B31" s="26"/>
      <c r="C31" s="27"/>
      <c r="D31" s="26"/>
      <c r="E31" s="26"/>
    </row>
    <row r="32" spans="1:5" s="28" customFormat="1" ht="23.25" customHeight="1">
      <c r="A32" s="26"/>
      <c r="B32" s="26"/>
      <c r="C32" s="27"/>
      <c r="D32" s="26"/>
      <c r="E32" s="26"/>
    </row>
    <row r="33" spans="1:5" s="28" customFormat="1" ht="23.25" customHeight="1">
      <c r="A33" s="26"/>
      <c r="B33" s="26"/>
      <c r="C33" s="27"/>
      <c r="D33" s="26"/>
      <c r="E33" s="26"/>
    </row>
    <row r="34" spans="1:5" s="28" customFormat="1" ht="23.25" customHeight="1">
      <c r="A34" s="26"/>
      <c r="B34" s="26"/>
      <c r="C34" s="27"/>
      <c r="D34" s="26"/>
      <c r="E34" s="26"/>
    </row>
    <row r="35" spans="1:5" s="28" customFormat="1" ht="23.25" customHeight="1">
      <c r="A35" s="26"/>
      <c r="B35" s="26"/>
      <c r="C35" s="27"/>
      <c r="D35" s="26"/>
      <c r="E35" s="26"/>
    </row>
    <row r="36" spans="1:5" s="28" customFormat="1" ht="23.25" customHeight="1">
      <c r="A36" s="26"/>
      <c r="B36" s="26"/>
      <c r="C36" s="27"/>
      <c r="D36" s="26"/>
      <c r="E36" s="26"/>
    </row>
    <row r="37" spans="1:5" s="28" customFormat="1" ht="23.25" customHeight="1">
      <c r="A37" s="26"/>
      <c r="B37" s="26"/>
      <c r="C37" s="27"/>
      <c r="D37" s="26"/>
      <c r="E37" s="26"/>
    </row>
    <row r="38" spans="1:5" s="28" customFormat="1" ht="23.25" customHeight="1">
      <c r="A38" s="26"/>
      <c r="B38" s="26"/>
      <c r="C38" s="27"/>
      <c r="D38" s="26"/>
      <c r="E38" s="26"/>
    </row>
    <row r="39" spans="1:5" s="28" customFormat="1" ht="23.25" customHeight="1">
      <c r="A39" s="26"/>
      <c r="B39" s="26"/>
      <c r="C39" s="27"/>
      <c r="D39" s="26"/>
      <c r="E39" s="26"/>
    </row>
    <row r="40" spans="1:5" s="28" customFormat="1" ht="23.25" customHeight="1">
      <c r="A40" s="26"/>
      <c r="B40" s="26"/>
      <c r="C40" s="27"/>
      <c r="D40" s="26"/>
      <c r="E40" s="26"/>
    </row>
    <row r="41" spans="1:5" s="28" customFormat="1" ht="23.25" customHeight="1">
      <c r="A41" s="26"/>
      <c r="B41" s="26"/>
      <c r="C41" s="27"/>
      <c r="D41" s="26"/>
      <c r="E41" s="26"/>
    </row>
    <row r="42" spans="1:5" s="28" customFormat="1" ht="23.25" customHeight="1">
      <c r="A42" s="26"/>
      <c r="B42" s="26"/>
      <c r="C42" s="27"/>
      <c r="D42" s="26"/>
      <c r="E42" s="26"/>
    </row>
    <row r="43" spans="1:5" s="28" customFormat="1" ht="23.25" customHeight="1">
      <c r="A43" s="26"/>
      <c r="B43" s="26"/>
      <c r="C43" s="27"/>
      <c r="D43" s="26"/>
      <c r="E43" s="26"/>
    </row>
    <row r="44" spans="1:5" s="28" customFormat="1" ht="23.25" customHeight="1">
      <c r="A44" s="26"/>
      <c r="B44" s="26"/>
      <c r="C44" s="27"/>
      <c r="D44" s="26"/>
      <c r="E44" s="26"/>
    </row>
    <row r="45" spans="1:5" s="28" customFormat="1" ht="23.25" customHeight="1">
      <c r="A45" s="26"/>
      <c r="B45" s="26"/>
      <c r="C45" s="27"/>
      <c r="D45" s="26"/>
      <c r="E45" s="26"/>
    </row>
    <row r="46" spans="1:5" s="28" customFormat="1" ht="23.25" customHeight="1">
      <c r="A46" s="26"/>
      <c r="B46" s="26"/>
      <c r="C46" s="27"/>
      <c r="D46" s="26"/>
      <c r="E46" s="26"/>
    </row>
    <row r="47" spans="1:5" s="58" customFormat="1" ht="23.25" customHeight="1">
      <c r="A47" s="56"/>
      <c r="B47" s="56"/>
      <c r="C47" s="57"/>
      <c r="D47" s="56"/>
      <c r="E47" s="56"/>
    </row>
    <row r="48" spans="1:5" s="58" customFormat="1" ht="23.25" customHeight="1">
      <c r="A48" s="59"/>
      <c r="B48" s="59"/>
      <c r="C48" s="60"/>
      <c r="D48" s="59"/>
      <c r="E48" s="59"/>
    </row>
    <row r="49" spans="1:5" s="58" customFormat="1" ht="23.25" customHeight="1">
      <c r="A49" s="59"/>
      <c r="B49" s="59"/>
      <c r="C49" s="60"/>
      <c r="D49" s="59"/>
      <c r="E49" s="59"/>
    </row>
    <row r="50" spans="1:5" s="58" customFormat="1" ht="23.25" customHeight="1">
      <c r="A50" s="59"/>
      <c r="B50" s="59"/>
      <c r="C50" s="60"/>
      <c r="D50" s="59"/>
      <c r="E50" s="59"/>
    </row>
    <row r="51" spans="1:5" s="58" customFormat="1" ht="23.25" customHeight="1">
      <c r="A51" s="59"/>
      <c r="B51" s="59"/>
      <c r="C51" s="60"/>
      <c r="D51" s="59"/>
      <c r="E51" s="59"/>
    </row>
  </sheetData>
  <mergeCells count="8">
    <mergeCell ref="A18:E18"/>
    <mergeCell ref="A23:E23"/>
    <mergeCell ref="C1:E1"/>
    <mergeCell ref="C2:E2"/>
    <mergeCell ref="C3:E3"/>
    <mergeCell ref="A5:E5"/>
    <mergeCell ref="A17:E17"/>
    <mergeCell ref="B8:E8"/>
  </mergeCells>
  <pageMargins left="0.75" right="0.25" top="0.5" bottom="0" header="0.5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X57"/>
  <sheetViews>
    <sheetView tabSelected="1" workbookViewId="0">
      <selection activeCell="A2" sqref="A2:XFD3"/>
    </sheetView>
  </sheetViews>
  <sheetFormatPr defaultRowHeight="13.5"/>
  <cols>
    <col min="1" max="1" width="4.7109375" style="1" customWidth="1"/>
    <col min="2" max="2" width="34.28515625" style="1" customWidth="1"/>
    <col min="3" max="5" width="14.7109375" style="1" customWidth="1"/>
    <col min="6" max="6" width="3.5703125" style="1" customWidth="1"/>
    <col min="7" max="7" width="9.140625" style="1"/>
    <col min="8" max="8" width="12.7109375" style="1" bestFit="1" customWidth="1"/>
    <col min="9" max="24" width="9.140625" style="2"/>
    <col min="25" max="197" width="9.140625" style="1"/>
    <col min="198" max="198" width="5.28515625" style="1" customWidth="1"/>
    <col min="199" max="199" width="35.85546875" style="1" customWidth="1"/>
    <col min="200" max="200" width="17.140625" style="1" customWidth="1"/>
    <col min="201" max="201" width="12.85546875" style="1" customWidth="1"/>
    <col min="202" max="202" width="17.140625" style="1" customWidth="1"/>
    <col min="203" max="453" width="9.140625" style="1"/>
    <col min="454" max="454" width="5.28515625" style="1" customWidth="1"/>
    <col min="455" max="455" width="35.85546875" style="1" customWidth="1"/>
    <col min="456" max="456" width="17.140625" style="1" customWidth="1"/>
    <col min="457" max="457" width="12.85546875" style="1" customWidth="1"/>
    <col min="458" max="458" width="17.140625" style="1" customWidth="1"/>
    <col min="459" max="709" width="9.140625" style="1"/>
    <col min="710" max="710" width="5.28515625" style="1" customWidth="1"/>
    <col min="711" max="711" width="35.85546875" style="1" customWidth="1"/>
    <col min="712" max="712" width="17.140625" style="1" customWidth="1"/>
    <col min="713" max="713" width="12.85546875" style="1" customWidth="1"/>
    <col min="714" max="714" width="17.140625" style="1" customWidth="1"/>
    <col min="715" max="965" width="9.140625" style="1"/>
    <col min="966" max="966" width="5.28515625" style="1" customWidth="1"/>
    <col min="967" max="967" width="35.85546875" style="1" customWidth="1"/>
    <col min="968" max="968" width="17.140625" style="1" customWidth="1"/>
    <col min="969" max="969" width="12.85546875" style="1" customWidth="1"/>
    <col min="970" max="970" width="17.140625" style="1" customWidth="1"/>
    <col min="971" max="1221" width="9.140625" style="1"/>
    <col min="1222" max="1222" width="5.28515625" style="1" customWidth="1"/>
    <col min="1223" max="1223" width="35.85546875" style="1" customWidth="1"/>
    <col min="1224" max="1224" width="17.140625" style="1" customWidth="1"/>
    <col min="1225" max="1225" width="12.85546875" style="1" customWidth="1"/>
    <col min="1226" max="1226" width="17.140625" style="1" customWidth="1"/>
    <col min="1227" max="1477" width="9.140625" style="1"/>
    <col min="1478" max="1478" width="5.28515625" style="1" customWidth="1"/>
    <col min="1479" max="1479" width="35.85546875" style="1" customWidth="1"/>
    <col min="1480" max="1480" width="17.140625" style="1" customWidth="1"/>
    <col min="1481" max="1481" width="12.85546875" style="1" customWidth="1"/>
    <col min="1482" max="1482" width="17.140625" style="1" customWidth="1"/>
    <col min="1483" max="1733" width="9.140625" style="1"/>
    <col min="1734" max="1734" width="5.28515625" style="1" customWidth="1"/>
    <col min="1735" max="1735" width="35.85546875" style="1" customWidth="1"/>
    <col min="1736" max="1736" width="17.140625" style="1" customWidth="1"/>
    <col min="1737" max="1737" width="12.85546875" style="1" customWidth="1"/>
    <col min="1738" max="1738" width="17.140625" style="1" customWidth="1"/>
    <col min="1739" max="1989" width="9.140625" style="1"/>
    <col min="1990" max="1990" width="5.28515625" style="1" customWidth="1"/>
    <col min="1991" max="1991" width="35.85546875" style="1" customWidth="1"/>
    <col min="1992" max="1992" width="17.140625" style="1" customWidth="1"/>
    <col min="1993" max="1993" width="12.85546875" style="1" customWidth="1"/>
    <col min="1994" max="1994" width="17.140625" style="1" customWidth="1"/>
    <col min="1995" max="2245" width="9.140625" style="1"/>
    <col min="2246" max="2246" width="5.28515625" style="1" customWidth="1"/>
    <col min="2247" max="2247" width="35.85546875" style="1" customWidth="1"/>
    <col min="2248" max="2248" width="17.140625" style="1" customWidth="1"/>
    <col min="2249" max="2249" width="12.85546875" style="1" customWidth="1"/>
    <col min="2250" max="2250" width="17.140625" style="1" customWidth="1"/>
    <col min="2251" max="2501" width="9.140625" style="1"/>
    <col min="2502" max="2502" width="5.28515625" style="1" customWidth="1"/>
    <col min="2503" max="2503" width="35.85546875" style="1" customWidth="1"/>
    <col min="2504" max="2504" width="17.140625" style="1" customWidth="1"/>
    <col min="2505" max="2505" width="12.85546875" style="1" customWidth="1"/>
    <col min="2506" max="2506" width="17.140625" style="1" customWidth="1"/>
    <col min="2507" max="2757" width="9.140625" style="1"/>
    <col min="2758" max="2758" width="5.28515625" style="1" customWidth="1"/>
    <col min="2759" max="2759" width="35.85546875" style="1" customWidth="1"/>
    <col min="2760" max="2760" width="17.140625" style="1" customWidth="1"/>
    <col min="2761" max="2761" width="12.85546875" style="1" customWidth="1"/>
    <col min="2762" max="2762" width="17.140625" style="1" customWidth="1"/>
    <col min="2763" max="3013" width="9.140625" style="1"/>
    <col min="3014" max="3014" width="5.28515625" style="1" customWidth="1"/>
    <col min="3015" max="3015" width="35.85546875" style="1" customWidth="1"/>
    <col min="3016" max="3016" width="17.140625" style="1" customWidth="1"/>
    <col min="3017" max="3017" width="12.85546875" style="1" customWidth="1"/>
    <col min="3018" max="3018" width="17.140625" style="1" customWidth="1"/>
    <col min="3019" max="3269" width="9.140625" style="1"/>
    <col min="3270" max="3270" width="5.28515625" style="1" customWidth="1"/>
    <col min="3271" max="3271" width="35.85546875" style="1" customWidth="1"/>
    <col min="3272" max="3272" width="17.140625" style="1" customWidth="1"/>
    <col min="3273" max="3273" width="12.85546875" style="1" customWidth="1"/>
    <col min="3274" max="3274" width="17.140625" style="1" customWidth="1"/>
    <col min="3275" max="3525" width="9.140625" style="1"/>
    <col min="3526" max="3526" width="5.28515625" style="1" customWidth="1"/>
    <col min="3527" max="3527" width="35.85546875" style="1" customWidth="1"/>
    <col min="3528" max="3528" width="17.140625" style="1" customWidth="1"/>
    <col min="3529" max="3529" width="12.85546875" style="1" customWidth="1"/>
    <col min="3530" max="3530" width="17.140625" style="1" customWidth="1"/>
    <col min="3531" max="3781" width="9.140625" style="1"/>
    <col min="3782" max="3782" width="5.28515625" style="1" customWidth="1"/>
    <col min="3783" max="3783" width="35.85546875" style="1" customWidth="1"/>
    <col min="3784" max="3784" width="17.140625" style="1" customWidth="1"/>
    <col min="3785" max="3785" width="12.85546875" style="1" customWidth="1"/>
    <col min="3786" max="3786" width="17.140625" style="1" customWidth="1"/>
    <col min="3787" max="4037" width="9.140625" style="1"/>
    <col min="4038" max="4038" width="5.28515625" style="1" customWidth="1"/>
    <col min="4039" max="4039" width="35.85546875" style="1" customWidth="1"/>
    <col min="4040" max="4040" width="17.140625" style="1" customWidth="1"/>
    <col min="4041" max="4041" width="12.85546875" style="1" customWidth="1"/>
    <col min="4042" max="4042" width="17.140625" style="1" customWidth="1"/>
    <col min="4043" max="4293" width="9.140625" style="1"/>
    <col min="4294" max="4294" width="5.28515625" style="1" customWidth="1"/>
    <col min="4295" max="4295" width="35.85546875" style="1" customWidth="1"/>
    <col min="4296" max="4296" width="17.140625" style="1" customWidth="1"/>
    <col min="4297" max="4297" width="12.85546875" style="1" customWidth="1"/>
    <col min="4298" max="4298" width="17.140625" style="1" customWidth="1"/>
    <col min="4299" max="4549" width="9.140625" style="1"/>
    <col min="4550" max="4550" width="5.28515625" style="1" customWidth="1"/>
    <col min="4551" max="4551" width="35.85546875" style="1" customWidth="1"/>
    <col min="4552" max="4552" width="17.140625" style="1" customWidth="1"/>
    <col min="4553" max="4553" width="12.85546875" style="1" customWidth="1"/>
    <col min="4554" max="4554" width="17.140625" style="1" customWidth="1"/>
    <col min="4555" max="4805" width="9.140625" style="1"/>
    <col min="4806" max="4806" width="5.28515625" style="1" customWidth="1"/>
    <col min="4807" max="4807" width="35.85546875" style="1" customWidth="1"/>
    <col min="4808" max="4808" width="17.140625" style="1" customWidth="1"/>
    <col min="4809" max="4809" width="12.85546875" style="1" customWidth="1"/>
    <col min="4810" max="4810" width="17.140625" style="1" customWidth="1"/>
    <col min="4811" max="5061" width="9.140625" style="1"/>
    <col min="5062" max="5062" width="5.28515625" style="1" customWidth="1"/>
    <col min="5063" max="5063" width="35.85546875" style="1" customWidth="1"/>
    <col min="5064" max="5064" width="17.140625" style="1" customWidth="1"/>
    <col min="5065" max="5065" width="12.85546875" style="1" customWidth="1"/>
    <col min="5066" max="5066" width="17.140625" style="1" customWidth="1"/>
    <col min="5067" max="5317" width="9.140625" style="1"/>
    <col min="5318" max="5318" width="5.28515625" style="1" customWidth="1"/>
    <col min="5319" max="5319" width="35.85546875" style="1" customWidth="1"/>
    <col min="5320" max="5320" width="17.140625" style="1" customWidth="1"/>
    <col min="5321" max="5321" width="12.85546875" style="1" customWidth="1"/>
    <col min="5322" max="5322" width="17.140625" style="1" customWidth="1"/>
    <col min="5323" max="5573" width="9.140625" style="1"/>
    <col min="5574" max="5574" width="5.28515625" style="1" customWidth="1"/>
    <col min="5575" max="5575" width="35.85546875" style="1" customWidth="1"/>
    <col min="5576" max="5576" width="17.140625" style="1" customWidth="1"/>
    <col min="5577" max="5577" width="12.85546875" style="1" customWidth="1"/>
    <col min="5578" max="5578" width="17.140625" style="1" customWidth="1"/>
    <col min="5579" max="5829" width="9.140625" style="1"/>
    <col min="5830" max="5830" width="5.28515625" style="1" customWidth="1"/>
    <col min="5831" max="5831" width="35.85546875" style="1" customWidth="1"/>
    <col min="5832" max="5832" width="17.140625" style="1" customWidth="1"/>
    <col min="5833" max="5833" width="12.85546875" style="1" customWidth="1"/>
    <col min="5834" max="5834" width="17.140625" style="1" customWidth="1"/>
    <col min="5835" max="6085" width="9.140625" style="1"/>
    <col min="6086" max="6086" width="5.28515625" style="1" customWidth="1"/>
    <col min="6087" max="6087" width="35.85546875" style="1" customWidth="1"/>
    <col min="6088" max="6088" width="17.140625" style="1" customWidth="1"/>
    <col min="6089" max="6089" width="12.85546875" style="1" customWidth="1"/>
    <col min="6090" max="6090" width="17.140625" style="1" customWidth="1"/>
    <col min="6091" max="6341" width="9.140625" style="1"/>
    <col min="6342" max="6342" width="5.28515625" style="1" customWidth="1"/>
    <col min="6343" max="6343" width="35.85546875" style="1" customWidth="1"/>
    <col min="6344" max="6344" width="17.140625" style="1" customWidth="1"/>
    <col min="6345" max="6345" width="12.85546875" style="1" customWidth="1"/>
    <col min="6346" max="6346" width="17.140625" style="1" customWidth="1"/>
    <col min="6347" max="6597" width="9.140625" style="1"/>
    <col min="6598" max="6598" width="5.28515625" style="1" customWidth="1"/>
    <col min="6599" max="6599" width="35.85546875" style="1" customWidth="1"/>
    <col min="6600" max="6600" width="17.140625" style="1" customWidth="1"/>
    <col min="6601" max="6601" width="12.85546875" style="1" customWidth="1"/>
    <col min="6602" max="6602" width="17.140625" style="1" customWidth="1"/>
    <col min="6603" max="6853" width="9.140625" style="1"/>
    <col min="6854" max="6854" width="5.28515625" style="1" customWidth="1"/>
    <col min="6855" max="6855" width="35.85546875" style="1" customWidth="1"/>
    <col min="6856" max="6856" width="17.140625" style="1" customWidth="1"/>
    <col min="6857" max="6857" width="12.85546875" style="1" customWidth="1"/>
    <col min="6858" max="6858" width="17.140625" style="1" customWidth="1"/>
    <col min="6859" max="7109" width="9.140625" style="1"/>
    <col min="7110" max="7110" width="5.28515625" style="1" customWidth="1"/>
    <col min="7111" max="7111" width="35.85546875" style="1" customWidth="1"/>
    <col min="7112" max="7112" width="17.140625" style="1" customWidth="1"/>
    <col min="7113" max="7113" width="12.85546875" style="1" customWidth="1"/>
    <col min="7114" max="7114" width="17.140625" style="1" customWidth="1"/>
    <col min="7115" max="7365" width="9.140625" style="1"/>
    <col min="7366" max="7366" width="5.28515625" style="1" customWidth="1"/>
    <col min="7367" max="7367" width="35.85546875" style="1" customWidth="1"/>
    <col min="7368" max="7368" width="17.140625" style="1" customWidth="1"/>
    <col min="7369" max="7369" width="12.85546875" style="1" customWidth="1"/>
    <col min="7370" max="7370" width="17.140625" style="1" customWidth="1"/>
    <col min="7371" max="7621" width="9.140625" style="1"/>
    <col min="7622" max="7622" width="5.28515625" style="1" customWidth="1"/>
    <col min="7623" max="7623" width="35.85546875" style="1" customWidth="1"/>
    <col min="7624" max="7624" width="17.140625" style="1" customWidth="1"/>
    <col min="7625" max="7625" width="12.85546875" style="1" customWidth="1"/>
    <col min="7626" max="7626" width="17.140625" style="1" customWidth="1"/>
    <col min="7627" max="7877" width="9.140625" style="1"/>
    <col min="7878" max="7878" width="5.28515625" style="1" customWidth="1"/>
    <col min="7879" max="7879" width="35.85546875" style="1" customWidth="1"/>
    <col min="7880" max="7880" width="17.140625" style="1" customWidth="1"/>
    <col min="7881" max="7881" width="12.85546875" style="1" customWidth="1"/>
    <col min="7882" max="7882" width="17.140625" style="1" customWidth="1"/>
    <col min="7883" max="8133" width="9.140625" style="1"/>
    <col min="8134" max="8134" width="5.28515625" style="1" customWidth="1"/>
    <col min="8135" max="8135" width="35.85546875" style="1" customWidth="1"/>
    <col min="8136" max="8136" width="17.140625" style="1" customWidth="1"/>
    <col min="8137" max="8137" width="12.85546875" style="1" customWidth="1"/>
    <col min="8138" max="8138" width="17.140625" style="1" customWidth="1"/>
    <col min="8139" max="8389" width="9.140625" style="1"/>
    <col min="8390" max="8390" width="5.28515625" style="1" customWidth="1"/>
    <col min="8391" max="8391" width="35.85546875" style="1" customWidth="1"/>
    <col min="8392" max="8392" width="17.140625" style="1" customWidth="1"/>
    <col min="8393" max="8393" width="12.85546875" style="1" customWidth="1"/>
    <col min="8394" max="8394" width="17.140625" style="1" customWidth="1"/>
    <col min="8395" max="8645" width="9.140625" style="1"/>
    <col min="8646" max="8646" width="5.28515625" style="1" customWidth="1"/>
    <col min="8647" max="8647" width="35.85546875" style="1" customWidth="1"/>
    <col min="8648" max="8648" width="17.140625" style="1" customWidth="1"/>
    <col min="8649" max="8649" width="12.85546875" style="1" customWidth="1"/>
    <col min="8650" max="8650" width="17.140625" style="1" customWidth="1"/>
    <col min="8651" max="8901" width="9.140625" style="1"/>
    <col min="8902" max="8902" width="5.28515625" style="1" customWidth="1"/>
    <col min="8903" max="8903" width="35.85546875" style="1" customWidth="1"/>
    <col min="8904" max="8904" width="17.140625" style="1" customWidth="1"/>
    <col min="8905" max="8905" width="12.85546875" style="1" customWidth="1"/>
    <col min="8906" max="8906" width="17.140625" style="1" customWidth="1"/>
    <col min="8907" max="9157" width="9.140625" style="1"/>
    <col min="9158" max="9158" width="5.28515625" style="1" customWidth="1"/>
    <col min="9159" max="9159" width="35.85546875" style="1" customWidth="1"/>
    <col min="9160" max="9160" width="17.140625" style="1" customWidth="1"/>
    <col min="9161" max="9161" width="12.85546875" style="1" customWidth="1"/>
    <col min="9162" max="9162" width="17.140625" style="1" customWidth="1"/>
    <col min="9163" max="9413" width="9.140625" style="1"/>
    <col min="9414" max="9414" width="5.28515625" style="1" customWidth="1"/>
    <col min="9415" max="9415" width="35.85546875" style="1" customWidth="1"/>
    <col min="9416" max="9416" width="17.140625" style="1" customWidth="1"/>
    <col min="9417" max="9417" width="12.85546875" style="1" customWidth="1"/>
    <col min="9418" max="9418" width="17.140625" style="1" customWidth="1"/>
    <col min="9419" max="9669" width="9.140625" style="1"/>
    <col min="9670" max="9670" width="5.28515625" style="1" customWidth="1"/>
    <col min="9671" max="9671" width="35.85546875" style="1" customWidth="1"/>
    <col min="9672" max="9672" width="17.140625" style="1" customWidth="1"/>
    <col min="9673" max="9673" width="12.85546875" style="1" customWidth="1"/>
    <col min="9674" max="9674" width="17.140625" style="1" customWidth="1"/>
    <col min="9675" max="9925" width="9.140625" style="1"/>
    <col min="9926" max="9926" width="5.28515625" style="1" customWidth="1"/>
    <col min="9927" max="9927" width="35.85546875" style="1" customWidth="1"/>
    <col min="9928" max="9928" width="17.140625" style="1" customWidth="1"/>
    <col min="9929" max="9929" width="12.85546875" style="1" customWidth="1"/>
    <col min="9930" max="9930" width="17.140625" style="1" customWidth="1"/>
    <col min="9931" max="10181" width="9.140625" style="1"/>
    <col min="10182" max="10182" width="5.28515625" style="1" customWidth="1"/>
    <col min="10183" max="10183" width="35.85546875" style="1" customWidth="1"/>
    <col min="10184" max="10184" width="17.140625" style="1" customWidth="1"/>
    <col min="10185" max="10185" width="12.85546875" style="1" customWidth="1"/>
    <col min="10186" max="10186" width="17.140625" style="1" customWidth="1"/>
    <col min="10187" max="10437" width="9.140625" style="1"/>
    <col min="10438" max="10438" width="5.28515625" style="1" customWidth="1"/>
    <col min="10439" max="10439" width="35.85546875" style="1" customWidth="1"/>
    <col min="10440" max="10440" width="17.140625" style="1" customWidth="1"/>
    <col min="10441" max="10441" width="12.85546875" style="1" customWidth="1"/>
    <col min="10442" max="10442" width="17.140625" style="1" customWidth="1"/>
    <col min="10443" max="10693" width="9.140625" style="1"/>
    <col min="10694" max="10694" width="5.28515625" style="1" customWidth="1"/>
    <col min="10695" max="10695" width="35.85546875" style="1" customWidth="1"/>
    <col min="10696" max="10696" width="17.140625" style="1" customWidth="1"/>
    <col min="10697" max="10697" width="12.85546875" style="1" customWidth="1"/>
    <col min="10698" max="10698" width="17.140625" style="1" customWidth="1"/>
    <col min="10699" max="10949" width="9.140625" style="1"/>
    <col min="10950" max="10950" width="5.28515625" style="1" customWidth="1"/>
    <col min="10951" max="10951" width="35.85546875" style="1" customWidth="1"/>
    <col min="10952" max="10952" width="17.140625" style="1" customWidth="1"/>
    <col min="10953" max="10953" width="12.85546875" style="1" customWidth="1"/>
    <col min="10954" max="10954" width="17.140625" style="1" customWidth="1"/>
    <col min="10955" max="11205" width="9.140625" style="1"/>
    <col min="11206" max="11206" width="5.28515625" style="1" customWidth="1"/>
    <col min="11207" max="11207" width="35.85546875" style="1" customWidth="1"/>
    <col min="11208" max="11208" width="17.140625" style="1" customWidth="1"/>
    <col min="11209" max="11209" width="12.85546875" style="1" customWidth="1"/>
    <col min="11210" max="11210" width="17.140625" style="1" customWidth="1"/>
    <col min="11211" max="11461" width="9.140625" style="1"/>
    <col min="11462" max="11462" width="5.28515625" style="1" customWidth="1"/>
    <col min="11463" max="11463" width="35.85546875" style="1" customWidth="1"/>
    <col min="11464" max="11464" width="17.140625" style="1" customWidth="1"/>
    <col min="11465" max="11465" width="12.85546875" style="1" customWidth="1"/>
    <col min="11466" max="11466" width="17.140625" style="1" customWidth="1"/>
    <col min="11467" max="11717" width="9.140625" style="1"/>
    <col min="11718" max="11718" width="5.28515625" style="1" customWidth="1"/>
    <col min="11719" max="11719" width="35.85546875" style="1" customWidth="1"/>
    <col min="11720" max="11720" width="17.140625" style="1" customWidth="1"/>
    <col min="11721" max="11721" width="12.85546875" style="1" customWidth="1"/>
    <col min="11722" max="11722" width="17.140625" style="1" customWidth="1"/>
    <col min="11723" max="11973" width="9.140625" style="1"/>
    <col min="11974" max="11974" width="5.28515625" style="1" customWidth="1"/>
    <col min="11975" max="11975" width="35.85546875" style="1" customWidth="1"/>
    <col min="11976" max="11976" width="17.140625" style="1" customWidth="1"/>
    <col min="11977" max="11977" width="12.85546875" style="1" customWidth="1"/>
    <col min="11978" max="11978" width="17.140625" style="1" customWidth="1"/>
    <col min="11979" max="12229" width="9.140625" style="1"/>
    <col min="12230" max="12230" width="5.28515625" style="1" customWidth="1"/>
    <col min="12231" max="12231" width="35.85546875" style="1" customWidth="1"/>
    <col min="12232" max="12232" width="17.140625" style="1" customWidth="1"/>
    <col min="12233" max="12233" width="12.85546875" style="1" customWidth="1"/>
    <col min="12234" max="12234" width="17.140625" style="1" customWidth="1"/>
    <col min="12235" max="12485" width="9.140625" style="1"/>
    <col min="12486" max="12486" width="5.28515625" style="1" customWidth="1"/>
    <col min="12487" max="12487" width="35.85546875" style="1" customWidth="1"/>
    <col min="12488" max="12488" width="17.140625" style="1" customWidth="1"/>
    <col min="12489" max="12489" width="12.85546875" style="1" customWidth="1"/>
    <col min="12490" max="12490" width="17.140625" style="1" customWidth="1"/>
    <col min="12491" max="12741" width="9.140625" style="1"/>
    <col min="12742" max="12742" width="5.28515625" style="1" customWidth="1"/>
    <col min="12743" max="12743" width="35.85546875" style="1" customWidth="1"/>
    <col min="12744" max="12744" width="17.140625" style="1" customWidth="1"/>
    <col min="12745" max="12745" width="12.85546875" style="1" customWidth="1"/>
    <col min="12746" max="12746" width="17.140625" style="1" customWidth="1"/>
    <col min="12747" max="12997" width="9.140625" style="1"/>
    <col min="12998" max="12998" width="5.28515625" style="1" customWidth="1"/>
    <col min="12999" max="12999" width="35.85546875" style="1" customWidth="1"/>
    <col min="13000" max="13000" width="17.140625" style="1" customWidth="1"/>
    <col min="13001" max="13001" width="12.85546875" style="1" customWidth="1"/>
    <col min="13002" max="13002" width="17.140625" style="1" customWidth="1"/>
    <col min="13003" max="13253" width="9.140625" style="1"/>
    <col min="13254" max="13254" width="5.28515625" style="1" customWidth="1"/>
    <col min="13255" max="13255" width="35.85546875" style="1" customWidth="1"/>
    <col min="13256" max="13256" width="17.140625" style="1" customWidth="1"/>
    <col min="13257" max="13257" width="12.85546875" style="1" customWidth="1"/>
    <col min="13258" max="13258" width="17.140625" style="1" customWidth="1"/>
    <col min="13259" max="13509" width="9.140625" style="1"/>
    <col min="13510" max="13510" width="5.28515625" style="1" customWidth="1"/>
    <col min="13511" max="13511" width="35.85546875" style="1" customWidth="1"/>
    <col min="13512" max="13512" width="17.140625" style="1" customWidth="1"/>
    <col min="13513" max="13513" width="12.85546875" style="1" customWidth="1"/>
    <col min="13514" max="13514" width="17.140625" style="1" customWidth="1"/>
    <col min="13515" max="13765" width="9.140625" style="1"/>
    <col min="13766" max="13766" width="5.28515625" style="1" customWidth="1"/>
    <col min="13767" max="13767" width="35.85546875" style="1" customWidth="1"/>
    <col min="13768" max="13768" width="17.140625" style="1" customWidth="1"/>
    <col min="13769" max="13769" width="12.85546875" style="1" customWidth="1"/>
    <col min="13770" max="13770" width="17.140625" style="1" customWidth="1"/>
    <col min="13771" max="14021" width="9.140625" style="1"/>
    <col min="14022" max="14022" width="5.28515625" style="1" customWidth="1"/>
    <col min="14023" max="14023" width="35.85546875" style="1" customWidth="1"/>
    <col min="14024" max="14024" width="17.140625" style="1" customWidth="1"/>
    <col min="14025" max="14025" width="12.85546875" style="1" customWidth="1"/>
    <col min="14026" max="14026" width="17.140625" style="1" customWidth="1"/>
    <col min="14027" max="14277" width="9.140625" style="1"/>
    <col min="14278" max="14278" width="5.28515625" style="1" customWidth="1"/>
    <col min="14279" max="14279" width="35.85546875" style="1" customWidth="1"/>
    <col min="14280" max="14280" width="17.140625" style="1" customWidth="1"/>
    <col min="14281" max="14281" width="12.85546875" style="1" customWidth="1"/>
    <col min="14282" max="14282" width="17.140625" style="1" customWidth="1"/>
    <col min="14283" max="14533" width="9.140625" style="1"/>
    <col min="14534" max="14534" width="5.28515625" style="1" customWidth="1"/>
    <col min="14535" max="14535" width="35.85546875" style="1" customWidth="1"/>
    <col min="14536" max="14536" width="17.140625" style="1" customWidth="1"/>
    <col min="14537" max="14537" width="12.85546875" style="1" customWidth="1"/>
    <col min="14538" max="14538" width="17.140625" style="1" customWidth="1"/>
    <col min="14539" max="14789" width="9.140625" style="1"/>
    <col min="14790" max="14790" width="5.28515625" style="1" customWidth="1"/>
    <col min="14791" max="14791" width="35.85546875" style="1" customWidth="1"/>
    <col min="14792" max="14792" width="17.140625" style="1" customWidth="1"/>
    <col min="14793" max="14793" width="12.85546875" style="1" customWidth="1"/>
    <col min="14794" max="14794" width="17.140625" style="1" customWidth="1"/>
    <col min="14795" max="15045" width="9.140625" style="1"/>
    <col min="15046" max="15046" width="5.28515625" style="1" customWidth="1"/>
    <col min="15047" max="15047" width="35.85546875" style="1" customWidth="1"/>
    <col min="15048" max="15048" width="17.140625" style="1" customWidth="1"/>
    <col min="15049" max="15049" width="12.85546875" style="1" customWidth="1"/>
    <col min="15050" max="15050" width="17.140625" style="1" customWidth="1"/>
    <col min="15051" max="15301" width="9.140625" style="1"/>
    <col min="15302" max="15302" width="5.28515625" style="1" customWidth="1"/>
    <col min="15303" max="15303" width="35.85546875" style="1" customWidth="1"/>
    <col min="15304" max="15304" width="17.140625" style="1" customWidth="1"/>
    <col min="15305" max="15305" width="12.85546875" style="1" customWidth="1"/>
    <col min="15306" max="15306" width="17.140625" style="1" customWidth="1"/>
    <col min="15307" max="15557" width="9.140625" style="1"/>
    <col min="15558" max="15558" width="5.28515625" style="1" customWidth="1"/>
    <col min="15559" max="15559" width="35.85546875" style="1" customWidth="1"/>
    <col min="15560" max="15560" width="17.140625" style="1" customWidth="1"/>
    <col min="15561" max="15561" width="12.85546875" style="1" customWidth="1"/>
    <col min="15562" max="15562" width="17.140625" style="1" customWidth="1"/>
    <col min="15563" max="15813" width="9.140625" style="1"/>
    <col min="15814" max="15814" width="5.28515625" style="1" customWidth="1"/>
    <col min="15815" max="15815" width="35.85546875" style="1" customWidth="1"/>
    <col min="15816" max="15816" width="17.140625" style="1" customWidth="1"/>
    <col min="15817" max="15817" width="12.85546875" style="1" customWidth="1"/>
    <col min="15818" max="15818" width="17.140625" style="1" customWidth="1"/>
    <col min="15819" max="16069" width="9.140625" style="1"/>
    <col min="16070" max="16070" width="5.28515625" style="1" customWidth="1"/>
    <col min="16071" max="16071" width="35.85546875" style="1" customWidth="1"/>
    <col min="16072" max="16072" width="17.140625" style="1" customWidth="1"/>
    <col min="16073" max="16073" width="12.85546875" style="1" customWidth="1"/>
    <col min="16074" max="16074" width="17.140625" style="1" customWidth="1"/>
    <col min="16075" max="16384" width="9.140625" style="1"/>
  </cols>
  <sheetData>
    <row r="1" spans="1:24">
      <c r="C1" s="172" t="s">
        <v>84</v>
      </c>
      <c r="D1" s="172"/>
      <c r="E1" s="172"/>
      <c r="H1" s="2"/>
    </row>
    <row r="2" spans="1:24" ht="13.5" customHeight="1">
      <c r="C2" s="173" t="s">
        <v>129</v>
      </c>
      <c r="D2" s="173"/>
      <c r="E2" s="173"/>
      <c r="F2" s="2"/>
      <c r="G2" s="2"/>
      <c r="H2" s="2"/>
      <c r="W2" s="1"/>
      <c r="X2" s="1"/>
    </row>
    <row r="3" spans="1:24">
      <c r="C3" s="174" t="s">
        <v>162</v>
      </c>
      <c r="D3" s="174"/>
      <c r="E3" s="174"/>
      <c r="F3" s="2"/>
      <c r="G3" s="2"/>
      <c r="H3" s="2"/>
      <c r="W3" s="1"/>
      <c r="X3" s="1"/>
    </row>
    <row r="4" spans="1:24">
      <c r="C4" s="63"/>
      <c r="D4" s="63"/>
      <c r="E4" s="63"/>
      <c r="H4" s="2"/>
    </row>
    <row r="5" spans="1:24" s="3" customFormat="1" ht="92.25" customHeight="1">
      <c r="A5" s="184" t="s">
        <v>142</v>
      </c>
      <c r="B5" s="184"/>
      <c r="C5" s="184"/>
      <c r="D5" s="184"/>
      <c r="E5" s="18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3" customFormat="1" ht="23.25" customHeight="1">
      <c r="A6" s="62"/>
      <c r="B6" s="62"/>
      <c r="C6" s="62"/>
      <c r="D6" s="62"/>
      <c r="E6" s="6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3" customFormat="1" ht="18.75" customHeight="1">
      <c r="A7" s="62"/>
      <c r="B7" s="67" t="s">
        <v>161</v>
      </c>
      <c r="C7" s="62"/>
      <c r="D7" s="62"/>
      <c r="E7" s="62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s="9" customFormat="1" ht="23.25" customHeight="1">
      <c r="A8" s="6"/>
      <c r="B8" s="176" t="s">
        <v>109</v>
      </c>
      <c r="C8" s="176"/>
      <c r="D8" s="176"/>
      <c r="E8" s="176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4" s="61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6" customFormat="1" ht="23.25" customHeight="1">
      <c r="A10" s="47">
        <v>1</v>
      </c>
      <c r="B10" s="13" t="s">
        <v>7</v>
      </c>
      <c r="C10" s="14">
        <v>1</v>
      </c>
      <c r="D10" s="15">
        <v>160000</v>
      </c>
      <c r="E10" s="15">
        <f>D10*C10</f>
        <v>160000</v>
      </c>
      <c r="H10" s="68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s="16" customFormat="1" ht="31.5" customHeight="1">
      <c r="A11" s="47">
        <v>2</v>
      </c>
      <c r="B11" s="13" t="s">
        <v>85</v>
      </c>
      <c r="C11" s="14">
        <v>2</v>
      </c>
      <c r="D11" s="15">
        <v>120000</v>
      </c>
      <c r="E11" s="15">
        <f>D11*C11</f>
        <v>240000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s="16" customFormat="1" ht="23.25" customHeight="1">
      <c r="A12" s="47">
        <v>3</v>
      </c>
      <c r="B12" s="13" t="s">
        <v>86</v>
      </c>
      <c r="C12" s="14">
        <v>2</v>
      </c>
      <c r="D12" s="15">
        <v>120000</v>
      </c>
      <c r="E12" s="15">
        <f>D12*C12</f>
        <v>240000</v>
      </c>
      <c r="H12" s="1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s="16" customFormat="1" ht="23.25" customHeight="1">
      <c r="A13" s="47">
        <v>4</v>
      </c>
      <c r="B13" s="13" t="s">
        <v>87</v>
      </c>
      <c r="C13" s="14">
        <v>1</v>
      </c>
      <c r="D13" s="15">
        <v>120000</v>
      </c>
      <c r="E13" s="15">
        <v>120000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s="16" customFormat="1" ht="23.25" customHeight="1">
      <c r="A14" s="47">
        <v>5</v>
      </c>
      <c r="B14" s="13" t="s">
        <v>10</v>
      </c>
      <c r="C14" s="14">
        <v>1</v>
      </c>
      <c r="D14" s="15">
        <v>100000</v>
      </c>
      <c r="E14" s="15">
        <f>D14*C14</f>
        <v>100000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s="16" customFormat="1" ht="23.25" customHeight="1">
      <c r="A15" s="47">
        <v>6</v>
      </c>
      <c r="B15" s="13" t="s">
        <v>11</v>
      </c>
      <c r="C15" s="14">
        <v>1</v>
      </c>
      <c r="D15" s="15">
        <v>88312</v>
      </c>
      <c r="E15" s="15">
        <f>D15*C15</f>
        <v>88312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s="16" customFormat="1" ht="23.25" customHeight="1">
      <c r="A16" s="47">
        <v>7</v>
      </c>
      <c r="B16" s="13" t="s">
        <v>28</v>
      </c>
      <c r="C16" s="14">
        <v>3</v>
      </c>
      <c r="D16" s="15">
        <v>88312</v>
      </c>
      <c r="E16" s="15">
        <f>D16*C16</f>
        <v>264936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s="16" customFormat="1" ht="23.25" customHeight="1">
      <c r="A17" s="47">
        <v>8</v>
      </c>
      <c r="B17" s="13" t="s">
        <v>14</v>
      </c>
      <c r="C17" s="14">
        <v>3</v>
      </c>
      <c r="D17" s="15">
        <v>88312</v>
      </c>
      <c r="E17" s="15">
        <f>D17*C17</f>
        <v>264936</v>
      </c>
      <c r="F17" s="3"/>
      <c r="G17" s="3"/>
      <c r="H17" s="3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s="19" customFormat="1" ht="23.25" customHeight="1">
      <c r="B18" s="19" t="s">
        <v>18</v>
      </c>
      <c r="C18" s="20">
        <f>SUM(C10:C17)</f>
        <v>14</v>
      </c>
      <c r="D18" s="22"/>
      <c r="E18" s="22">
        <f>SUM(E10:E17)</f>
        <v>1478184</v>
      </c>
      <c r="F18" s="69"/>
      <c r="G18" s="69"/>
      <c r="H18" s="69">
        <f>+E18*13</f>
        <v>19216392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s="28" customFormat="1" ht="23.25" customHeight="1">
      <c r="A19" s="26"/>
      <c r="B19" s="26"/>
      <c r="C19" s="27"/>
      <c r="D19" s="26"/>
      <c r="E19" s="26"/>
      <c r="F19" s="3"/>
      <c r="G19" s="3"/>
      <c r="H19" s="3"/>
    </row>
    <row r="20" spans="1:24" s="28" customFormat="1" ht="23.25" customHeight="1">
      <c r="A20" s="26"/>
      <c r="B20" s="186"/>
      <c r="C20" s="186"/>
      <c r="D20" s="186"/>
      <c r="E20" s="70"/>
      <c r="F20" s="3"/>
      <c r="G20" s="3"/>
      <c r="H20" s="3"/>
    </row>
    <row r="21" spans="1:24" s="28" customFormat="1" ht="23.25" customHeight="1">
      <c r="A21" s="26"/>
      <c r="B21" s="26"/>
      <c r="C21" s="27"/>
      <c r="D21" s="26"/>
      <c r="E21" s="26"/>
    </row>
    <row r="22" spans="1:24" s="28" customFormat="1" ht="23.25" customHeight="1">
      <c r="A22" s="26"/>
      <c r="B22" s="71"/>
      <c r="C22" s="27"/>
      <c r="D22" s="185"/>
      <c r="E22" s="185"/>
    </row>
    <row r="23" spans="1:24" s="28" customFormat="1" ht="30.75" customHeight="1">
      <c r="A23" s="29"/>
      <c r="B23" s="29"/>
      <c r="C23" s="29"/>
      <c r="D23" s="188"/>
      <c r="E23" s="188"/>
    </row>
    <row r="24" spans="1:24" s="28" customFormat="1" ht="23.25" customHeight="1">
      <c r="A24" s="26"/>
      <c r="B24" s="26"/>
      <c r="C24" s="27"/>
      <c r="D24" s="26"/>
      <c r="E24" s="26"/>
    </row>
    <row r="25" spans="1:24" s="28" customFormat="1" ht="23.25" customHeight="1">
      <c r="A25" s="26"/>
      <c r="B25" s="26"/>
      <c r="C25" s="27"/>
      <c r="D25" s="26"/>
      <c r="E25" s="26"/>
    </row>
    <row r="26" spans="1:24" s="28" customFormat="1" ht="23.25" customHeight="1">
      <c r="A26" s="26"/>
      <c r="B26" s="26"/>
      <c r="C26" s="27"/>
      <c r="D26" s="26"/>
      <c r="E26" s="26"/>
    </row>
    <row r="27" spans="1:24" s="28" customFormat="1" ht="23.25" customHeight="1">
      <c r="A27" s="26"/>
      <c r="B27" s="26"/>
      <c r="C27" s="27"/>
      <c r="D27" s="26"/>
      <c r="E27" s="26"/>
    </row>
    <row r="28" spans="1:24" s="28" customFormat="1" ht="23.25" customHeight="1">
      <c r="A28" s="26"/>
      <c r="B28" s="26"/>
      <c r="C28" s="27"/>
      <c r="D28" s="26"/>
      <c r="E28" s="26"/>
    </row>
    <row r="29" spans="1:24" s="28" customFormat="1" ht="23.25" customHeight="1">
      <c r="A29" s="185"/>
      <c r="B29" s="185"/>
      <c r="C29" s="185"/>
      <c r="D29" s="185"/>
      <c r="E29" s="185"/>
    </row>
    <row r="30" spans="1:24" s="28" customFormat="1" ht="23.25" customHeight="1">
      <c r="A30" s="26"/>
      <c r="B30" s="26"/>
      <c r="C30" s="27"/>
      <c r="D30" s="26"/>
      <c r="E30" s="26"/>
    </row>
    <row r="31" spans="1:24" s="28" customFormat="1" ht="23.25" customHeight="1">
      <c r="A31" s="26"/>
      <c r="B31" s="26"/>
      <c r="C31" s="27"/>
      <c r="D31" s="26"/>
      <c r="E31" s="26"/>
    </row>
    <row r="32" spans="1:24" s="28" customFormat="1" ht="23.25" customHeight="1">
      <c r="A32" s="26"/>
      <c r="B32" s="26"/>
      <c r="C32" s="27"/>
      <c r="D32" s="26"/>
      <c r="E32" s="26"/>
    </row>
    <row r="33" spans="1:24" s="28" customFormat="1" ht="23.25" customHeight="1">
      <c r="A33" s="26"/>
      <c r="B33" s="26"/>
      <c r="C33" s="27"/>
      <c r="D33" s="26"/>
      <c r="E33" s="26"/>
    </row>
    <row r="34" spans="1:24" s="28" customFormat="1" ht="23.25" customHeight="1">
      <c r="A34" s="26"/>
      <c r="B34" s="26"/>
      <c r="C34" s="27"/>
      <c r="D34" s="26"/>
      <c r="E34" s="26"/>
    </row>
    <row r="35" spans="1:24" s="28" customFormat="1" ht="23.25" customHeight="1">
      <c r="A35" s="26"/>
      <c r="B35" s="26"/>
      <c r="C35" s="27"/>
      <c r="D35" s="26"/>
      <c r="E35" s="26"/>
    </row>
    <row r="36" spans="1:24" s="28" customFormat="1" ht="23.25" customHeight="1">
      <c r="A36" s="26"/>
      <c r="B36" s="26"/>
      <c r="C36" s="27"/>
      <c r="D36" s="26"/>
      <c r="E36" s="26"/>
    </row>
    <row r="37" spans="1:24" s="58" customFormat="1" ht="23.25" customHeight="1">
      <c r="A37" s="56"/>
      <c r="B37" s="56"/>
      <c r="C37" s="57"/>
      <c r="D37" s="56"/>
      <c r="E37" s="56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s="58" customFormat="1" ht="23.25" customHeight="1">
      <c r="A38" s="59"/>
      <c r="B38" s="59"/>
      <c r="C38" s="60"/>
      <c r="D38" s="59"/>
      <c r="E38" s="59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s="58" customFormat="1" ht="23.25" customHeight="1">
      <c r="A39" s="59"/>
      <c r="B39" s="59"/>
      <c r="C39" s="60"/>
      <c r="D39" s="59"/>
      <c r="E39" s="59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s="58" customFormat="1" ht="23.25" customHeight="1">
      <c r="A40" s="59"/>
      <c r="B40" s="59"/>
      <c r="C40" s="60"/>
      <c r="D40" s="59"/>
      <c r="E40" s="59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s="58" customFormat="1" ht="23.25" customHeight="1">
      <c r="A41" s="59"/>
      <c r="B41" s="59"/>
      <c r="C41" s="60"/>
      <c r="D41" s="59"/>
      <c r="E41" s="59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s="58" customFormat="1" ht="23.25" customHeight="1">
      <c r="A42" s="59"/>
      <c r="B42" s="59"/>
      <c r="C42" s="60"/>
      <c r="D42" s="59"/>
      <c r="E42" s="59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s="58" customFormat="1" ht="23.25" customHeight="1">
      <c r="A43" s="59"/>
      <c r="B43" s="59"/>
      <c r="C43" s="60"/>
      <c r="D43" s="59"/>
      <c r="E43" s="59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s="58" customFormat="1" ht="23.25" customHeight="1">
      <c r="A44" s="59"/>
      <c r="B44" s="59"/>
      <c r="C44" s="60"/>
      <c r="D44" s="59"/>
      <c r="E44" s="59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s="58" customFormat="1" ht="23.25" customHeight="1">
      <c r="A45" s="59"/>
      <c r="B45" s="59"/>
      <c r="C45" s="60"/>
      <c r="D45" s="59"/>
      <c r="E45" s="59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s="58" customFormat="1" ht="23.25" customHeight="1">
      <c r="A46" s="59"/>
      <c r="B46" s="59"/>
      <c r="C46" s="60"/>
      <c r="D46" s="59"/>
      <c r="E46" s="59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s="58" customFormat="1" ht="23.25" customHeight="1">
      <c r="A47" s="59"/>
      <c r="B47" s="59"/>
      <c r="C47" s="60"/>
      <c r="D47" s="59"/>
      <c r="E47" s="59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s="58" customFormat="1" ht="23.25" customHeight="1">
      <c r="A48" s="59"/>
      <c r="B48" s="59"/>
      <c r="C48" s="60"/>
      <c r="D48" s="59"/>
      <c r="E48" s="59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s="58" customFormat="1" ht="23.25" customHeight="1">
      <c r="A49" s="59"/>
      <c r="B49" s="59"/>
      <c r="C49" s="60"/>
      <c r="D49" s="59"/>
      <c r="E49" s="59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s="58" customFormat="1" ht="23.25" customHeight="1">
      <c r="A50" s="59"/>
      <c r="B50" s="59"/>
      <c r="C50" s="60"/>
      <c r="D50" s="59"/>
      <c r="E50" s="59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s="58" customFormat="1" ht="23.25" customHeight="1">
      <c r="A51" s="59"/>
      <c r="B51" s="59"/>
      <c r="C51" s="60"/>
      <c r="D51" s="59"/>
      <c r="E51" s="59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s="58" customFormat="1" ht="23.25" customHeight="1">
      <c r="A52" s="59"/>
      <c r="B52" s="59"/>
      <c r="C52" s="60"/>
      <c r="D52" s="59"/>
      <c r="E52" s="59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s="58" customFormat="1" ht="23.25" customHeight="1">
      <c r="A53" s="59"/>
      <c r="B53" s="59"/>
      <c r="C53" s="60"/>
      <c r="D53" s="59"/>
      <c r="E53" s="59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s="58" customFormat="1" ht="23.25" customHeight="1">
      <c r="A54" s="59"/>
      <c r="B54" s="59"/>
      <c r="C54" s="60"/>
      <c r="D54" s="59"/>
      <c r="E54" s="59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s="58" customFormat="1" ht="23.25" customHeight="1">
      <c r="A55" s="59"/>
      <c r="B55" s="59"/>
      <c r="C55" s="60"/>
      <c r="D55" s="59"/>
      <c r="E55" s="59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s="58" customFormat="1" ht="23.25" customHeight="1">
      <c r="A56" s="59"/>
      <c r="B56" s="59"/>
      <c r="C56" s="60"/>
      <c r="D56" s="59"/>
      <c r="E56" s="59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s="58" customFormat="1" ht="23.25" customHeight="1">
      <c r="A57" s="59"/>
      <c r="B57" s="59"/>
      <c r="C57" s="60"/>
      <c r="D57" s="59"/>
      <c r="E57" s="59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</sheetData>
  <mergeCells count="9">
    <mergeCell ref="D22:E22"/>
    <mergeCell ref="D23:E23"/>
    <mergeCell ref="A29:E29"/>
    <mergeCell ref="B20:D20"/>
    <mergeCell ref="C1:E1"/>
    <mergeCell ref="C2:E2"/>
    <mergeCell ref="C3:E3"/>
    <mergeCell ref="A5:E5"/>
    <mergeCell ref="B8:E8"/>
  </mergeCells>
  <pageMargins left="1.1811023622047245" right="0.23622047244094491" top="0.51181102362204722" bottom="0" header="0.51181102362204722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BL55"/>
  <sheetViews>
    <sheetView topLeftCell="A7" workbookViewId="0">
      <selection activeCell="D9" sqref="D9"/>
    </sheetView>
  </sheetViews>
  <sheetFormatPr defaultRowHeight="13.5"/>
  <cols>
    <col min="1" max="1" width="5.28515625" style="1" customWidth="1"/>
    <col min="2" max="2" width="33.140625" style="1" customWidth="1"/>
    <col min="3" max="5" width="14.7109375" style="1" customWidth="1"/>
    <col min="6" max="6" width="4.5703125" style="2" customWidth="1"/>
    <col min="7" max="7" width="15.28515625" style="1" customWidth="1"/>
    <col min="8" max="202" width="9.140625" style="1"/>
    <col min="203" max="203" width="5.28515625" style="1" customWidth="1"/>
    <col min="204" max="204" width="40.5703125" style="1" customWidth="1"/>
    <col min="205" max="205" width="17.28515625" style="1" customWidth="1"/>
    <col min="206" max="206" width="12.85546875" style="1" customWidth="1"/>
    <col min="207" max="207" width="12.28515625" style="1" customWidth="1"/>
    <col min="208" max="208" width="5.28515625" style="1" customWidth="1"/>
    <col min="209" max="458" width="9.140625" style="1"/>
    <col min="459" max="459" width="5.28515625" style="1" customWidth="1"/>
    <col min="460" max="460" width="40.5703125" style="1" customWidth="1"/>
    <col min="461" max="461" width="17.28515625" style="1" customWidth="1"/>
    <col min="462" max="462" width="12.85546875" style="1" customWidth="1"/>
    <col min="463" max="463" width="12.28515625" style="1" customWidth="1"/>
    <col min="464" max="464" width="5.28515625" style="1" customWidth="1"/>
    <col min="465" max="714" width="9.140625" style="1"/>
    <col min="715" max="715" width="5.28515625" style="1" customWidth="1"/>
    <col min="716" max="716" width="40.5703125" style="1" customWidth="1"/>
    <col min="717" max="717" width="17.28515625" style="1" customWidth="1"/>
    <col min="718" max="718" width="12.85546875" style="1" customWidth="1"/>
    <col min="719" max="719" width="12.28515625" style="1" customWidth="1"/>
    <col min="720" max="720" width="5.28515625" style="1" customWidth="1"/>
    <col min="721" max="970" width="9.140625" style="1"/>
    <col min="971" max="971" width="5.28515625" style="1" customWidth="1"/>
    <col min="972" max="972" width="40.5703125" style="1" customWidth="1"/>
    <col min="973" max="973" width="17.28515625" style="1" customWidth="1"/>
    <col min="974" max="974" width="12.85546875" style="1" customWidth="1"/>
    <col min="975" max="975" width="12.28515625" style="1" customWidth="1"/>
    <col min="976" max="976" width="5.28515625" style="1" customWidth="1"/>
    <col min="977" max="1226" width="9.140625" style="1"/>
    <col min="1227" max="1227" width="5.28515625" style="1" customWidth="1"/>
    <col min="1228" max="1228" width="40.5703125" style="1" customWidth="1"/>
    <col min="1229" max="1229" width="17.28515625" style="1" customWidth="1"/>
    <col min="1230" max="1230" width="12.85546875" style="1" customWidth="1"/>
    <col min="1231" max="1231" width="12.28515625" style="1" customWidth="1"/>
    <col min="1232" max="1232" width="5.28515625" style="1" customWidth="1"/>
    <col min="1233" max="1482" width="9.140625" style="1"/>
    <col min="1483" max="1483" width="5.28515625" style="1" customWidth="1"/>
    <col min="1484" max="1484" width="40.5703125" style="1" customWidth="1"/>
    <col min="1485" max="1485" width="17.28515625" style="1" customWidth="1"/>
    <col min="1486" max="1486" width="12.85546875" style="1" customWidth="1"/>
    <col min="1487" max="1487" width="12.28515625" style="1" customWidth="1"/>
    <col min="1488" max="1488" width="5.28515625" style="1" customWidth="1"/>
    <col min="1489" max="1738" width="9.140625" style="1"/>
    <col min="1739" max="1739" width="5.28515625" style="1" customWidth="1"/>
    <col min="1740" max="1740" width="40.5703125" style="1" customWidth="1"/>
    <col min="1741" max="1741" width="17.28515625" style="1" customWidth="1"/>
    <col min="1742" max="1742" width="12.85546875" style="1" customWidth="1"/>
    <col min="1743" max="1743" width="12.28515625" style="1" customWidth="1"/>
    <col min="1744" max="1744" width="5.28515625" style="1" customWidth="1"/>
    <col min="1745" max="1994" width="9.140625" style="1"/>
    <col min="1995" max="1995" width="5.28515625" style="1" customWidth="1"/>
    <col min="1996" max="1996" width="40.5703125" style="1" customWidth="1"/>
    <col min="1997" max="1997" width="17.28515625" style="1" customWidth="1"/>
    <col min="1998" max="1998" width="12.85546875" style="1" customWidth="1"/>
    <col min="1999" max="1999" width="12.28515625" style="1" customWidth="1"/>
    <col min="2000" max="2000" width="5.28515625" style="1" customWidth="1"/>
    <col min="2001" max="2250" width="9.140625" style="1"/>
    <col min="2251" max="2251" width="5.28515625" style="1" customWidth="1"/>
    <col min="2252" max="2252" width="40.5703125" style="1" customWidth="1"/>
    <col min="2253" max="2253" width="17.28515625" style="1" customWidth="1"/>
    <col min="2254" max="2254" width="12.85546875" style="1" customWidth="1"/>
    <col min="2255" max="2255" width="12.28515625" style="1" customWidth="1"/>
    <col min="2256" max="2256" width="5.28515625" style="1" customWidth="1"/>
    <col min="2257" max="2506" width="9.140625" style="1"/>
    <col min="2507" max="2507" width="5.28515625" style="1" customWidth="1"/>
    <col min="2508" max="2508" width="40.5703125" style="1" customWidth="1"/>
    <col min="2509" max="2509" width="17.28515625" style="1" customWidth="1"/>
    <col min="2510" max="2510" width="12.85546875" style="1" customWidth="1"/>
    <col min="2511" max="2511" width="12.28515625" style="1" customWidth="1"/>
    <col min="2512" max="2512" width="5.28515625" style="1" customWidth="1"/>
    <col min="2513" max="2762" width="9.140625" style="1"/>
    <col min="2763" max="2763" width="5.28515625" style="1" customWidth="1"/>
    <col min="2764" max="2764" width="40.5703125" style="1" customWidth="1"/>
    <col min="2765" max="2765" width="17.28515625" style="1" customWidth="1"/>
    <col min="2766" max="2766" width="12.85546875" style="1" customWidth="1"/>
    <col min="2767" max="2767" width="12.28515625" style="1" customWidth="1"/>
    <col min="2768" max="2768" width="5.28515625" style="1" customWidth="1"/>
    <col min="2769" max="3018" width="9.140625" style="1"/>
    <col min="3019" max="3019" width="5.28515625" style="1" customWidth="1"/>
    <col min="3020" max="3020" width="40.5703125" style="1" customWidth="1"/>
    <col min="3021" max="3021" width="17.28515625" style="1" customWidth="1"/>
    <col min="3022" max="3022" width="12.85546875" style="1" customWidth="1"/>
    <col min="3023" max="3023" width="12.28515625" style="1" customWidth="1"/>
    <col min="3024" max="3024" width="5.28515625" style="1" customWidth="1"/>
    <col min="3025" max="3274" width="9.140625" style="1"/>
    <col min="3275" max="3275" width="5.28515625" style="1" customWidth="1"/>
    <col min="3276" max="3276" width="40.5703125" style="1" customWidth="1"/>
    <col min="3277" max="3277" width="17.28515625" style="1" customWidth="1"/>
    <col min="3278" max="3278" width="12.85546875" style="1" customWidth="1"/>
    <col min="3279" max="3279" width="12.28515625" style="1" customWidth="1"/>
    <col min="3280" max="3280" width="5.28515625" style="1" customWidth="1"/>
    <col min="3281" max="3530" width="9.140625" style="1"/>
    <col min="3531" max="3531" width="5.28515625" style="1" customWidth="1"/>
    <col min="3532" max="3532" width="40.5703125" style="1" customWidth="1"/>
    <col min="3533" max="3533" width="17.28515625" style="1" customWidth="1"/>
    <col min="3534" max="3534" width="12.85546875" style="1" customWidth="1"/>
    <col min="3535" max="3535" width="12.28515625" style="1" customWidth="1"/>
    <col min="3536" max="3536" width="5.28515625" style="1" customWidth="1"/>
    <col min="3537" max="3786" width="9.140625" style="1"/>
    <col min="3787" max="3787" width="5.28515625" style="1" customWidth="1"/>
    <col min="3788" max="3788" width="40.5703125" style="1" customWidth="1"/>
    <col min="3789" max="3789" width="17.28515625" style="1" customWidth="1"/>
    <col min="3790" max="3790" width="12.85546875" style="1" customWidth="1"/>
    <col min="3791" max="3791" width="12.28515625" style="1" customWidth="1"/>
    <col min="3792" max="3792" width="5.28515625" style="1" customWidth="1"/>
    <col min="3793" max="4042" width="9.140625" style="1"/>
    <col min="4043" max="4043" width="5.28515625" style="1" customWidth="1"/>
    <col min="4044" max="4044" width="40.5703125" style="1" customWidth="1"/>
    <col min="4045" max="4045" width="17.28515625" style="1" customWidth="1"/>
    <col min="4046" max="4046" width="12.85546875" style="1" customWidth="1"/>
    <col min="4047" max="4047" width="12.28515625" style="1" customWidth="1"/>
    <col min="4048" max="4048" width="5.28515625" style="1" customWidth="1"/>
    <col min="4049" max="4298" width="9.140625" style="1"/>
    <col min="4299" max="4299" width="5.28515625" style="1" customWidth="1"/>
    <col min="4300" max="4300" width="40.5703125" style="1" customWidth="1"/>
    <col min="4301" max="4301" width="17.28515625" style="1" customWidth="1"/>
    <col min="4302" max="4302" width="12.85546875" style="1" customWidth="1"/>
    <col min="4303" max="4303" width="12.28515625" style="1" customWidth="1"/>
    <col min="4304" max="4304" width="5.28515625" style="1" customWidth="1"/>
    <col min="4305" max="4554" width="9.140625" style="1"/>
    <col min="4555" max="4555" width="5.28515625" style="1" customWidth="1"/>
    <col min="4556" max="4556" width="40.5703125" style="1" customWidth="1"/>
    <col min="4557" max="4557" width="17.28515625" style="1" customWidth="1"/>
    <col min="4558" max="4558" width="12.85546875" style="1" customWidth="1"/>
    <col min="4559" max="4559" width="12.28515625" style="1" customWidth="1"/>
    <col min="4560" max="4560" width="5.28515625" style="1" customWidth="1"/>
    <col min="4561" max="4810" width="9.140625" style="1"/>
    <col min="4811" max="4811" width="5.28515625" style="1" customWidth="1"/>
    <col min="4812" max="4812" width="40.5703125" style="1" customWidth="1"/>
    <col min="4813" max="4813" width="17.28515625" style="1" customWidth="1"/>
    <col min="4814" max="4814" width="12.85546875" style="1" customWidth="1"/>
    <col min="4815" max="4815" width="12.28515625" style="1" customWidth="1"/>
    <col min="4816" max="4816" width="5.28515625" style="1" customWidth="1"/>
    <col min="4817" max="5066" width="9.140625" style="1"/>
    <col min="5067" max="5067" width="5.28515625" style="1" customWidth="1"/>
    <col min="5068" max="5068" width="40.5703125" style="1" customWidth="1"/>
    <col min="5069" max="5069" width="17.28515625" style="1" customWidth="1"/>
    <col min="5070" max="5070" width="12.85546875" style="1" customWidth="1"/>
    <col min="5071" max="5071" width="12.28515625" style="1" customWidth="1"/>
    <col min="5072" max="5072" width="5.28515625" style="1" customWidth="1"/>
    <col min="5073" max="5322" width="9.140625" style="1"/>
    <col min="5323" max="5323" width="5.28515625" style="1" customWidth="1"/>
    <col min="5324" max="5324" width="40.5703125" style="1" customWidth="1"/>
    <col min="5325" max="5325" width="17.28515625" style="1" customWidth="1"/>
    <col min="5326" max="5326" width="12.85546875" style="1" customWidth="1"/>
    <col min="5327" max="5327" width="12.28515625" style="1" customWidth="1"/>
    <col min="5328" max="5328" width="5.28515625" style="1" customWidth="1"/>
    <col min="5329" max="5578" width="9.140625" style="1"/>
    <col min="5579" max="5579" width="5.28515625" style="1" customWidth="1"/>
    <col min="5580" max="5580" width="40.5703125" style="1" customWidth="1"/>
    <col min="5581" max="5581" width="17.28515625" style="1" customWidth="1"/>
    <col min="5582" max="5582" width="12.85546875" style="1" customWidth="1"/>
    <col min="5583" max="5583" width="12.28515625" style="1" customWidth="1"/>
    <col min="5584" max="5584" width="5.28515625" style="1" customWidth="1"/>
    <col min="5585" max="5834" width="9.140625" style="1"/>
    <col min="5835" max="5835" width="5.28515625" style="1" customWidth="1"/>
    <col min="5836" max="5836" width="40.5703125" style="1" customWidth="1"/>
    <col min="5837" max="5837" width="17.28515625" style="1" customWidth="1"/>
    <col min="5838" max="5838" width="12.85546875" style="1" customWidth="1"/>
    <col min="5839" max="5839" width="12.28515625" style="1" customWidth="1"/>
    <col min="5840" max="5840" width="5.28515625" style="1" customWidth="1"/>
    <col min="5841" max="6090" width="9.140625" style="1"/>
    <col min="6091" max="6091" width="5.28515625" style="1" customWidth="1"/>
    <col min="6092" max="6092" width="40.5703125" style="1" customWidth="1"/>
    <col min="6093" max="6093" width="17.28515625" style="1" customWidth="1"/>
    <col min="6094" max="6094" width="12.85546875" style="1" customWidth="1"/>
    <col min="6095" max="6095" width="12.28515625" style="1" customWidth="1"/>
    <col min="6096" max="6096" width="5.28515625" style="1" customWidth="1"/>
    <col min="6097" max="6346" width="9.140625" style="1"/>
    <col min="6347" max="6347" width="5.28515625" style="1" customWidth="1"/>
    <col min="6348" max="6348" width="40.5703125" style="1" customWidth="1"/>
    <col min="6349" max="6349" width="17.28515625" style="1" customWidth="1"/>
    <col min="6350" max="6350" width="12.85546875" style="1" customWidth="1"/>
    <col min="6351" max="6351" width="12.28515625" style="1" customWidth="1"/>
    <col min="6352" max="6352" width="5.28515625" style="1" customWidth="1"/>
    <col min="6353" max="6602" width="9.140625" style="1"/>
    <col min="6603" max="6603" width="5.28515625" style="1" customWidth="1"/>
    <col min="6604" max="6604" width="40.5703125" style="1" customWidth="1"/>
    <col min="6605" max="6605" width="17.28515625" style="1" customWidth="1"/>
    <col min="6606" max="6606" width="12.85546875" style="1" customWidth="1"/>
    <col min="6607" max="6607" width="12.28515625" style="1" customWidth="1"/>
    <col min="6608" max="6608" width="5.28515625" style="1" customWidth="1"/>
    <col min="6609" max="6858" width="9.140625" style="1"/>
    <col min="6859" max="6859" width="5.28515625" style="1" customWidth="1"/>
    <col min="6860" max="6860" width="40.5703125" style="1" customWidth="1"/>
    <col min="6861" max="6861" width="17.28515625" style="1" customWidth="1"/>
    <col min="6862" max="6862" width="12.85546875" style="1" customWidth="1"/>
    <col min="6863" max="6863" width="12.28515625" style="1" customWidth="1"/>
    <col min="6864" max="6864" width="5.28515625" style="1" customWidth="1"/>
    <col min="6865" max="7114" width="9.140625" style="1"/>
    <col min="7115" max="7115" width="5.28515625" style="1" customWidth="1"/>
    <col min="7116" max="7116" width="40.5703125" style="1" customWidth="1"/>
    <col min="7117" max="7117" width="17.28515625" style="1" customWidth="1"/>
    <col min="7118" max="7118" width="12.85546875" style="1" customWidth="1"/>
    <col min="7119" max="7119" width="12.28515625" style="1" customWidth="1"/>
    <col min="7120" max="7120" width="5.28515625" style="1" customWidth="1"/>
    <col min="7121" max="7370" width="9.140625" style="1"/>
    <col min="7371" max="7371" width="5.28515625" style="1" customWidth="1"/>
    <col min="7372" max="7372" width="40.5703125" style="1" customWidth="1"/>
    <col min="7373" max="7373" width="17.28515625" style="1" customWidth="1"/>
    <col min="7374" max="7374" width="12.85546875" style="1" customWidth="1"/>
    <col min="7375" max="7375" width="12.28515625" style="1" customWidth="1"/>
    <col min="7376" max="7376" width="5.28515625" style="1" customWidth="1"/>
    <col min="7377" max="7626" width="9.140625" style="1"/>
    <col min="7627" max="7627" width="5.28515625" style="1" customWidth="1"/>
    <col min="7628" max="7628" width="40.5703125" style="1" customWidth="1"/>
    <col min="7629" max="7629" width="17.28515625" style="1" customWidth="1"/>
    <col min="7630" max="7630" width="12.85546875" style="1" customWidth="1"/>
    <col min="7631" max="7631" width="12.28515625" style="1" customWidth="1"/>
    <col min="7632" max="7632" width="5.28515625" style="1" customWidth="1"/>
    <col min="7633" max="7882" width="9.140625" style="1"/>
    <col min="7883" max="7883" width="5.28515625" style="1" customWidth="1"/>
    <col min="7884" max="7884" width="40.5703125" style="1" customWidth="1"/>
    <col min="7885" max="7885" width="17.28515625" style="1" customWidth="1"/>
    <col min="7886" max="7886" width="12.85546875" style="1" customWidth="1"/>
    <col min="7887" max="7887" width="12.28515625" style="1" customWidth="1"/>
    <col min="7888" max="7888" width="5.28515625" style="1" customWidth="1"/>
    <col min="7889" max="8138" width="9.140625" style="1"/>
    <col min="8139" max="8139" width="5.28515625" style="1" customWidth="1"/>
    <col min="8140" max="8140" width="40.5703125" style="1" customWidth="1"/>
    <col min="8141" max="8141" width="17.28515625" style="1" customWidth="1"/>
    <col min="8142" max="8142" width="12.85546875" style="1" customWidth="1"/>
    <col min="8143" max="8143" width="12.28515625" style="1" customWidth="1"/>
    <col min="8144" max="8144" width="5.28515625" style="1" customWidth="1"/>
    <col min="8145" max="8394" width="9.140625" style="1"/>
    <col min="8395" max="8395" width="5.28515625" style="1" customWidth="1"/>
    <col min="8396" max="8396" width="40.5703125" style="1" customWidth="1"/>
    <col min="8397" max="8397" width="17.28515625" style="1" customWidth="1"/>
    <col min="8398" max="8398" width="12.85546875" style="1" customWidth="1"/>
    <col min="8399" max="8399" width="12.28515625" style="1" customWidth="1"/>
    <col min="8400" max="8400" width="5.28515625" style="1" customWidth="1"/>
    <col min="8401" max="8650" width="9.140625" style="1"/>
    <col min="8651" max="8651" width="5.28515625" style="1" customWidth="1"/>
    <col min="8652" max="8652" width="40.5703125" style="1" customWidth="1"/>
    <col min="8653" max="8653" width="17.28515625" style="1" customWidth="1"/>
    <col min="8654" max="8654" width="12.85546875" style="1" customWidth="1"/>
    <col min="8655" max="8655" width="12.28515625" style="1" customWidth="1"/>
    <col min="8656" max="8656" width="5.28515625" style="1" customWidth="1"/>
    <col min="8657" max="8906" width="9.140625" style="1"/>
    <col min="8907" max="8907" width="5.28515625" style="1" customWidth="1"/>
    <col min="8908" max="8908" width="40.5703125" style="1" customWidth="1"/>
    <col min="8909" max="8909" width="17.28515625" style="1" customWidth="1"/>
    <col min="8910" max="8910" width="12.85546875" style="1" customWidth="1"/>
    <col min="8911" max="8911" width="12.28515625" style="1" customWidth="1"/>
    <col min="8912" max="8912" width="5.28515625" style="1" customWidth="1"/>
    <col min="8913" max="9162" width="9.140625" style="1"/>
    <col min="9163" max="9163" width="5.28515625" style="1" customWidth="1"/>
    <col min="9164" max="9164" width="40.5703125" style="1" customWidth="1"/>
    <col min="9165" max="9165" width="17.28515625" style="1" customWidth="1"/>
    <col min="9166" max="9166" width="12.85546875" style="1" customWidth="1"/>
    <col min="9167" max="9167" width="12.28515625" style="1" customWidth="1"/>
    <col min="9168" max="9168" width="5.28515625" style="1" customWidth="1"/>
    <col min="9169" max="9418" width="9.140625" style="1"/>
    <col min="9419" max="9419" width="5.28515625" style="1" customWidth="1"/>
    <col min="9420" max="9420" width="40.5703125" style="1" customWidth="1"/>
    <col min="9421" max="9421" width="17.28515625" style="1" customWidth="1"/>
    <col min="9422" max="9422" width="12.85546875" style="1" customWidth="1"/>
    <col min="9423" max="9423" width="12.28515625" style="1" customWidth="1"/>
    <col min="9424" max="9424" width="5.28515625" style="1" customWidth="1"/>
    <col min="9425" max="9674" width="9.140625" style="1"/>
    <col min="9675" max="9675" width="5.28515625" style="1" customWidth="1"/>
    <col min="9676" max="9676" width="40.5703125" style="1" customWidth="1"/>
    <col min="9677" max="9677" width="17.28515625" style="1" customWidth="1"/>
    <col min="9678" max="9678" width="12.85546875" style="1" customWidth="1"/>
    <col min="9679" max="9679" width="12.28515625" style="1" customWidth="1"/>
    <col min="9680" max="9680" width="5.28515625" style="1" customWidth="1"/>
    <col min="9681" max="9930" width="9.140625" style="1"/>
    <col min="9931" max="9931" width="5.28515625" style="1" customWidth="1"/>
    <col min="9932" max="9932" width="40.5703125" style="1" customWidth="1"/>
    <col min="9933" max="9933" width="17.28515625" style="1" customWidth="1"/>
    <col min="9934" max="9934" width="12.85546875" style="1" customWidth="1"/>
    <col min="9935" max="9935" width="12.28515625" style="1" customWidth="1"/>
    <col min="9936" max="9936" width="5.28515625" style="1" customWidth="1"/>
    <col min="9937" max="10186" width="9.140625" style="1"/>
    <col min="10187" max="10187" width="5.28515625" style="1" customWidth="1"/>
    <col min="10188" max="10188" width="40.5703125" style="1" customWidth="1"/>
    <col min="10189" max="10189" width="17.28515625" style="1" customWidth="1"/>
    <col min="10190" max="10190" width="12.85546875" style="1" customWidth="1"/>
    <col min="10191" max="10191" width="12.28515625" style="1" customWidth="1"/>
    <col min="10192" max="10192" width="5.28515625" style="1" customWidth="1"/>
    <col min="10193" max="10442" width="9.140625" style="1"/>
    <col min="10443" max="10443" width="5.28515625" style="1" customWidth="1"/>
    <col min="10444" max="10444" width="40.5703125" style="1" customWidth="1"/>
    <col min="10445" max="10445" width="17.28515625" style="1" customWidth="1"/>
    <col min="10446" max="10446" width="12.85546875" style="1" customWidth="1"/>
    <col min="10447" max="10447" width="12.28515625" style="1" customWidth="1"/>
    <col min="10448" max="10448" width="5.28515625" style="1" customWidth="1"/>
    <col min="10449" max="10698" width="9.140625" style="1"/>
    <col min="10699" max="10699" width="5.28515625" style="1" customWidth="1"/>
    <col min="10700" max="10700" width="40.5703125" style="1" customWidth="1"/>
    <col min="10701" max="10701" width="17.28515625" style="1" customWidth="1"/>
    <col min="10702" max="10702" width="12.85546875" style="1" customWidth="1"/>
    <col min="10703" max="10703" width="12.28515625" style="1" customWidth="1"/>
    <col min="10704" max="10704" width="5.28515625" style="1" customWidth="1"/>
    <col min="10705" max="10954" width="9.140625" style="1"/>
    <col min="10955" max="10955" width="5.28515625" style="1" customWidth="1"/>
    <col min="10956" max="10956" width="40.5703125" style="1" customWidth="1"/>
    <col min="10957" max="10957" width="17.28515625" style="1" customWidth="1"/>
    <col min="10958" max="10958" width="12.85546875" style="1" customWidth="1"/>
    <col min="10959" max="10959" width="12.28515625" style="1" customWidth="1"/>
    <col min="10960" max="10960" width="5.28515625" style="1" customWidth="1"/>
    <col min="10961" max="11210" width="9.140625" style="1"/>
    <col min="11211" max="11211" width="5.28515625" style="1" customWidth="1"/>
    <col min="11212" max="11212" width="40.5703125" style="1" customWidth="1"/>
    <col min="11213" max="11213" width="17.28515625" style="1" customWidth="1"/>
    <col min="11214" max="11214" width="12.85546875" style="1" customWidth="1"/>
    <col min="11215" max="11215" width="12.28515625" style="1" customWidth="1"/>
    <col min="11216" max="11216" width="5.28515625" style="1" customWidth="1"/>
    <col min="11217" max="11466" width="9.140625" style="1"/>
    <col min="11467" max="11467" width="5.28515625" style="1" customWidth="1"/>
    <col min="11468" max="11468" width="40.5703125" style="1" customWidth="1"/>
    <col min="11469" max="11469" width="17.28515625" style="1" customWidth="1"/>
    <col min="11470" max="11470" width="12.85546875" style="1" customWidth="1"/>
    <col min="11471" max="11471" width="12.28515625" style="1" customWidth="1"/>
    <col min="11472" max="11472" width="5.28515625" style="1" customWidth="1"/>
    <col min="11473" max="11722" width="9.140625" style="1"/>
    <col min="11723" max="11723" width="5.28515625" style="1" customWidth="1"/>
    <col min="11724" max="11724" width="40.5703125" style="1" customWidth="1"/>
    <col min="11725" max="11725" width="17.28515625" style="1" customWidth="1"/>
    <col min="11726" max="11726" width="12.85546875" style="1" customWidth="1"/>
    <col min="11727" max="11727" width="12.28515625" style="1" customWidth="1"/>
    <col min="11728" max="11728" width="5.28515625" style="1" customWidth="1"/>
    <col min="11729" max="11978" width="9.140625" style="1"/>
    <col min="11979" max="11979" width="5.28515625" style="1" customWidth="1"/>
    <col min="11980" max="11980" width="40.5703125" style="1" customWidth="1"/>
    <col min="11981" max="11981" width="17.28515625" style="1" customWidth="1"/>
    <col min="11982" max="11982" width="12.85546875" style="1" customWidth="1"/>
    <col min="11983" max="11983" width="12.28515625" style="1" customWidth="1"/>
    <col min="11984" max="11984" width="5.28515625" style="1" customWidth="1"/>
    <col min="11985" max="12234" width="9.140625" style="1"/>
    <col min="12235" max="12235" width="5.28515625" style="1" customWidth="1"/>
    <col min="12236" max="12236" width="40.5703125" style="1" customWidth="1"/>
    <col min="12237" max="12237" width="17.28515625" style="1" customWidth="1"/>
    <col min="12238" max="12238" width="12.85546875" style="1" customWidth="1"/>
    <col min="12239" max="12239" width="12.28515625" style="1" customWidth="1"/>
    <col min="12240" max="12240" width="5.28515625" style="1" customWidth="1"/>
    <col min="12241" max="12490" width="9.140625" style="1"/>
    <col min="12491" max="12491" width="5.28515625" style="1" customWidth="1"/>
    <col min="12492" max="12492" width="40.5703125" style="1" customWidth="1"/>
    <col min="12493" max="12493" width="17.28515625" style="1" customWidth="1"/>
    <col min="12494" max="12494" width="12.85546875" style="1" customWidth="1"/>
    <col min="12495" max="12495" width="12.28515625" style="1" customWidth="1"/>
    <col min="12496" max="12496" width="5.28515625" style="1" customWidth="1"/>
    <col min="12497" max="12746" width="9.140625" style="1"/>
    <col min="12747" max="12747" width="5.28515625" style="1" customWidth="1"/>
    <col min="12748" max="12748" width="40.5703125" style="1" customWidth="1"/>
    <col min="12749" max="12749" width="17.28515625" style="1" customWidth="1"/>
    <col min="12750" max="12750" width="12.85546875" style="1" customWidth="1"/>
    <col min="12751" max="12751" width="12.28515625" style="1" customWidth="1"/>
    <col min="12752" max="12752" width="5.28515625" style="1" customWidth="1"/>
    <col min="12753" max="13002" width="9.140625" style="1"/>
    <col min="13003" max="13003" width="5.28515625" style="1" customWidth="1"/>
    <col min="13004" max="13004" width="40.5703125" style="1" customWidth="1"/>
    <col min="13005" max="13005" width="17.28515625" style="1" customWidth="1"/>
    <col min="13006" max="13006" width="12.85546875" style="1" customWidth="1"/>
    <col min="13007" max="13007" width="12.28515625" style="1" customWidth="1"/>
    <col min="13008" max="13008" width="5.28515625" style="1" customWidth="1"/>
    <col min="13009" max="13258" width="9.140625" style="1"/>
    <col min="13259" max="13259" width="5.28515625" style="1" customWidth="1"/>
    <col min="13260" max="13260" width="40.5703125" style="1" customWidth="1"/>
    <col min="13261" max="13261" width="17.28515625" style="1" customWidth="1"/>
    <col min="13262" max="13262" width="12.85546875" style="1" customWidth="1"/>
    <col min="13263" max="13263" width="12.28515625" style="1" customWidth="1"/>
    <col min="13264" max="13264" width="5.28515625" style="1" customWidth="1"/>
    <col min="13265" max="13514" width="9.140625" style="1"/>
    <col min="13515" max="13515" width="5.28515625" style="1" customWidth="1"/>
    <col min="13516" max="13516" width="40.5703125" style="1" customWidth="1"/>
    <col min="13517" max="13517" width="17.28515625" style="1" customWidth="1"/>
    <col min="13518" max="13518" width="12.85546875" style="1" customWidth="1"/>
    <col min="13519" max="13519" width="12.28515625" style="1" customWidth="1"/>
    <col min="13520" max="13520" width="5.28515625" style="1" customWidth="1"/>
    <col min="13521" max="13770" width="9.140625" style="1"/>
    <col min="13771" max="13771" width="5.28515625" style="1" customWidth="1"/>
    <col min="13772" max="13772" width="40.5703125" style="1" customWidth="1"/>
    <col min="13773" max="13773" width="17.28515625" style="1" customWidth="1"/>
    <col min="13774" max="13774" width="12.85546875" style="1" customWidth="1"/>
    <col min="13775" max="13775" width="12.28515625" style="1" customWidth="1"/>
    <col min="13776" max="13776" width="5.28515625" style="1" customWidth="1"/>
    <col min="13777" max="14026" width="9.140625" style="1"/>
    <col min="14027" max="14027" width="5.28515625" style="1" customWidth="1"/>
    <col min="14028" max="14028" width="40.5703125" style="1" customWidth="1"/>
    <col min="14029" max="14029" width="17.28515625" style="1" customWidth="1"/>
    <col min="14030" max="14030" width="12.85546875" style="1" customWidth="1"/>
    <col min="14031" max="14031" width="12.28515625" style="1" customWidth="1"/>
    <col min="14032" max="14032" width="5.28515625" style="1" customWidth="1"/>
    <col min="14033" max="14282" width="9.140625" style="1"/>
    <col min="14283" max="14283" width="5.28515625" style="1" customWidth="1"/>
    <col min="14284" max="14284" width="40.5703125" style="1" customWidth="1"/>
    <col min="14285" max="14285" width="17.28515625" style="1" customWidth="1"/>
    <col min="14286" max="14286" width="12.85546875" style="1" customWidth="1"/>
    <col min="14287" max="14287" width="12.28515625" style="1" customWidth="1"/>
    <col min="14288" max="14288" width="5.28515625" style="1" customWidth="1"/>
    <col min="14289" max="14538" width="9.140625" style="1"/>
    <col min="14539" max="14539" width="5.28515625" style="1" customWidth="1"/>
    <col min="14540" max="14540" width="40.5703125" style="1" customWidth="1"/>
    <col min="14541" max="14541" width="17.28515625" style="1" customWidth="1"/>
    <col min="14542" max="14542" width="12.85546875" style="1" customWidth="1"/>
    <col min="14543" max="14543" width="12.28515625" style="1" customWidth="1"/>
    <col min="14544" max="14544" width="5.28515625" style="1" customWidth="1"/>
    <col min="14545" max="14794" width="9.140625" style="1"/>
    <col min="14795" max="14795" width="5.28515625" style="1" customWidth="1"/>
    <col min="14796" max="14796" width="40.5703125" style="1" customWidth="1"/>
    <col min="14797" max="14797" width="17.28515625" style="1" customWidth="1"/>
    <col min="14798" max="14798" width="12.85546875" style="1" customWidth="1"/>
    <col min="14799" max="14799" width="12.28515625" style="1" customWidth="1"/>
    <col min="14800" max="14800" width="5.28515625" style="1" customWidth="1"/>
    <col min="14801" max="15050" width="9.140625" style="1"/>
    <col min="15051" max="15051" width="5.28515625" style="1" customWidth="1"/>
    <col min="15052" max="15052" width="40.5703125" style="1" customWidth="1"/>
    <col min="15053" max="15053" width="17.28515625" style="1" customWidth="1"/>
    <col min="15054" max="15054" width="12.85546875" style="1" customWidth="1"/>
    <col min="15055" max="15055" width="12.28515625" style="1" customWidth="1"/>
    <col min="15056" max="15056" width="5.28515625" style="1" customWidth="1"/>
    <col min="15057" max="15306" width="9.140625" style="1"/>
    <col min="15307" max="15307" width="5.28515625" style="1" customWidth="1"/>
    <col min="15308" max="15308" width="40.5703125" style="1" customWidth="1"/>
    <col min="15309" max="15309" width="17.28515625" style="1" customWidth="1"/>
    <col min="15310" max="15310" width="12.85546875" style="1" customWidth="1"/>
    <col min="15311" max="15311" width="12.28515625" style="1" customWidth="1"/>
    <col min="15312" max="15312" width="5.28515625" style="1" customWidth="1"/>
    <col min="15313" max="15562" width="9.140625" style="1"/>
    <col min="15563" max="15563" width="5.28515625" style="1" customWidth="1"/>
    <col min="15564" max="15564" width="40.5703125" style="1" customWidth="1"/>
    <col min="15565" max="15565" width="17.28515625" style="1" customWidth="1"/>
    <col min="15566" max="15566" width="12.85546875" style="1" customWidth="1"/>
    <col min="15567" max="15567" width="12.28515625" style="1" customWidth="1"/>
    <col min="15568" max="15568" width="5.28515625" style="1" customWidth="1"/>
    <col min="15569" max="15818" width="9.140625" style="1"/>
    <col min="15819" max="15819" width="5.28515625" style="1" customWidth="1"/>
    <col min="15820" max="15820" width="40.5703125" style="1" customWidth="1"/>
    <col min="15821" max="15821" width="17.28515625" style="1" customWidth="1"/>
    <col min="15822" max="15822" width="12.85546875" style="1" customWidth="1"/>
    <col min="15823" max="15823" width="12.28515625" style="1" customWidth="1"/>
    <col min="15824" max="15824" width="5.28515625" style="1" customWidth="1"/>
    <col min="15825" max="16074" width="9.140625" style="1"/>
    <col min="16075" max="16075" width="5.28515625" style="1" customWidth="1"/>
    <col min="16076" max="16076" width="40.5703125" style="1" customWidth="1"/>
    <col min="16077" max="16077" width="17.28515625" style="1" customWidth="1"/>
    <col min="16078" max="16078" width="12.85546875" style="1" customWidth="1"/>
    <col min="16079" max="16079" width="12.28515625" style="1" customWidth="1"/>
    <col min="16080" max="16080" width="5.28515625" style="1" customWidth="1"/>
    <col min="16081" max="16384" width="9.140625" style="1"/>
  </cols>
  <sheetData>
    <row r="1" spans="1:64">
      <c r="C1" s="172" t="s">
        <v>82</v>
      </c>
      <c r="D1" s="172"/>
      <c r="E1" s="172"/>
      <c r="F1" s="1"/>
    </row>
    <row r="2" spans="1:64" ht="13.5" customHeight="1">
      <c r="C2" s="173" t="s">
        <v>129</v>
      </c>
      <c r="D2" s="173"/>
      <c r="E2" s="17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64">
      <c r="C3" s="174" t="s">
        <v>162</v>
      </c>
      <c r="D3" s="174"/>
      <c r="E3" s="17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64">
      <c r="C4" s="63"/>
      <c r="D4" s="63"/>
      <c r="E4" s="63"/>
      <c r="F4" s="1"/>
    </row>
    <row r="5" spans="1:64" s="3" customFormat="1" ht="102" customHeight="1">
      <c r="A5" s="184" t="s">
        <v>140</v>
      </c>
      <c r="B5" s="184"/>
      <c r="C5" s="184"/>
      <c r="D5" s="184"/>
      <c r="E5" s="184"/>
      <c r="F5" s="4"/>
    </row>
    <row r="6" spans="1:64" s="9" customFormat="1" ht="18.75" customHeight="1">
      <c r="A6" s="6"/>
      <c r="B6" s="98" t="s">
        <v>116</v>
      </c>
      <c r="C6" s="6"/>
      <c r="D6" s="6"/>
      <c r="E6" s="6"/>
      <c r="F6" s="8"/>
    </row>
    <row r="7" spans="1:64" s="9" customFormat="1" ht="23.25" customHeight="1">
      <c r="A7" s="6"/>
      <c r="B7" s="176" t="s">
        <v>109</v>
      </c>
      <c r="C7" s="176"/>
      <c r="D7" s="176"/>
      <c r="E7" s="176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64" s="61" customFormat="1" ht="44.25" customHeight="1">
      <c r="A8" s="10" t="s">
        <v>1</v>
      </c>
      <c r="B8" s="10" t="s">
        <v>2</v>
      </c>
      <c r="C8" s="10" t="s">
        <v>3</v>
      </c>
      <c r="D8" s="10" t="s">
        <v>4</v>
      </c>
      <c r="E8" s="10" t="s">
        <v>5</v>
      </c>
    </row>
    <row r="9" spans="1:64" s="16" customFormat="1" ht="23.25" customHeight="1">
      <c r="A9" s="13">
        <v>1</v>
      </c>
      <c r="B9" s="13" t="s">
        <v>7</v>
      </c>
      <c r="C9" s="65">
        <v>1</v>
      </c>
      <c r="D9" s="15">
        <v>160000</v>
      </c>
      <c r="E9" s="15">
        <f t="shared" ref="E9:E15" si="0">D9*C9</f>
        <v>160000</v>
      </c>
      <c r="F9" s="17"/>
      <c r="K9" s="107"/>
      <c r="M9" s="107"/>
    </row>
    <row r="10" spans="1:64" s="16" customFormat="1" ht="24.75" customHeight="1">
      <c r="A10" s="13">
        <v>2</v>
      </c>
      <c r="B10" s="13" t="s">
        <v>20</v>
      </c>
      <c r="C10" s="65">
        <v>1</v>
      </c>
      <c r="D10" s="15">
        <v>88312</v>
      </c>
      <c r="E10" s="15">
        <f t="shared" si="0"/>
        <v>88312</v>
      </c>
      <c r="F10" s="17"/>
    </row>
    <row r="11" spans="1:64" s="16" customFormat="1" ht="23.25" customHeight="1">
      <c r="A11" s="13">
        <v>3</v>
      </c>
      <c r="B11" s="13" t="s">
        <v>83</v>
      </c>
      <c r="C11" s="65">
        <v>16</v>
      </c>
      <c r="D11" s="15">
        <v>88312</v>
      </c>
      <c r="E11" s="15">
        <f>D11*C11</f>
        <v>1412992</v>
      </c>
      <c r="F11" s="17"/>
    </row>
    <row r="12" spans="1:64" s="16" customFormat="1" ht="23.25" customHeight="1">
      <c r="A12" s="13">
        <v>4</v>
      </c>
      <c r="B12" s="13" t="s">
        <v>10</v>
      </c>
      <c r="C12" s="65">
        <v>1</v>
      </c>
      <c r="D12" s="15">
        <v>100000</v>
      </c>
      <c r="E12" s="15">
        <f t="shared" si="0"/>
        <v>100000</v>
      </c>
      <c r="F12" s="17"/>
      <c r="H12" s="117">
        <f>+C11+C13+C12</f>
        <v>18</v>
      </c>
    </row>
    <row r="13" spans="1:64" s="16" customFormat="1" ht="23.25" customHeight="1">
      <c r="A13" s="13">
        <v>5</v>
      </c>
      <c r="B13" s="13" t="s">
        <v>28</v>
      </c>
      <c r="C13" s="65">
        <v>1</v>
      </c>
      <c r="D13" s="15">
        <v>88312</v>
      </c>
      <c r="E13" s="15">
        <f t="shared" si="0"/>
        <v>88312</v>
      </c>
      <c r="F13" s="17"/>
    </row>
    <row r="14" spans="1:64" s="16" customFormat="1" ht="23.25" customHeight="1">
      <c r="A14" s="13">
        <v>6</v>
      </c>
      <c r="B14" s="13" t="s">
        <v>46</v>
      </c>
      <c r="C14" s="65">
        <v>1</v>
      </c>
      <c r="D14" s="15">
        <v>88312</v>
      </c>
      <c r="E14" s="15">
        <f t="shared" si="0"/>
        <v>88312</v>
      </c>
      <c r="F14" s="17"/>
    </row>
    <row r="15" spans="1:64" s="16" customFormat="1" ht="23.25" customHeight="1">
      <c r="A15" s="13">
        <v>7</v>
      </c>
      <c r="B15" s="13" t="s">
        <v>11</v>
      </c>
      <c r="C15" s="65">
        <v>1</v>
      </c>
      <c r="D15" s="15">
        <v>88312</v>
      </c>
      <c r="E15" s="15">
        <f t="shared" si="0"/>
        <v>88312</v>
      </c>
      <c r="F15" s="17"/>
    </row>
    <row r="16" spans="1:64" s="19" customFormat="1" ht="27" customHeight="1">
      <c r="B16" s="19" t="s">
        <v>18</v>
      </c>
      <c r="C16" s="66">
        <f>SUM(C9:C15)</f>
        <v>22</v>
      </c>
      <c r="D16" s="22"/>
      <c r="E16" s="22">
        <f>SUM(E9:E15)</f>
        <v>2026240</v>
      </c>
      <c r="F16" s="25"/>
      <c r="G16" s="25">
        <f>+E16*13</f>
        <v>26341120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</row>
    <row r="17" spans="1:5" s="17" customFormat="1" ht="219.75" customHeight="1">
      <c r="C17" s="54"/>
    </row>
    <row r="18" spans="1:5" s="28" customFormat="1" ht="23.25" customHeight="1">
      <c r="A18" s="185"/>
      <c r="B18" s="185"/>
      <c r="C18" s="185"/>
      <c r="D18" s="185"/>
      <c r="E18" s="26"/>
    </row>
    <row r="19" spans="1:5" s="28" customFormat="1" ht="30.75" customHeight="1">
      <c r="A19" s="29"/>
      <c r="B19" s="29"/>
      <c r="C19" s="29"/>
      <c r="D19" s="188"/>
      <c r="E19" s="188"/>
    </row>
    <row r="20" spans="1:5" s="28" customFormat="1" ht="23.25" customHeight="1">
      <c r="A20" s="26"/>
      <c r="B20" s="26"/>
      <c r="C20" s="27"/>
      <c r="D20" s="26"/>
      <c r="E20" s="26"/>
    </row>
    <row r="21" spans="1:5" s="28" customFormat="1" ht="23.25" customHeight="1">
      <c r="A21" s="26"/>
      <c r="B21" s="26"/>
      <c r="C21" s="27"/>
      <c r="D21" s="26"/>
      <c r="E21" s="26"/>
    </row>
    <row r="22" spans="1:5" s="28" customFormat="1" ht="23.25" customHeight="1">
      <c r="A22" s="26"/>
      <c r="B22" s="26"/>
      <c r="C22" s="27"/>
      <c r="D22" s="26"/>
      <c r="E22" s="26"/>
    </row>
    <row r="23" spans="1:5" s="28" customFormat="1" ht="23.25" customHeight="1">
      <c r="A23" s="26"/>
      <c r="B23" s="26"/>
      <c r="C23" s="27"/>
      <c r="D23" s="26"/>
      <c r="E23" s="26"/>
    </row>
    <row r="24" spans="1:5" s="28" customFormat="1" ht="23.25" customHeight="1">
      <c r="A24" s="26"/>
      <c r="B24" s="26"/>
      <c r="C24" s="27"/>
      <c r="D24" s="26"/>
      <c r="E24" s="26"/>
    </row>
    <row r="25" spans="1:5" s="28" customFormat="1" ht="23.25" customHeight="1">
      <c r="A25" s="185"/>
      <c r="B25" s="185"/>
      <c r="C25" s="185"/>
      <c r="D25" s="185"/>
      <c r="E25" s="185"/>
    </row>
    <row r="26" spans="1:5" s="28" customFormat="1" ht="23.25" customHeight="1">
      <c r="A26" s="26"/>
      <c r="B26" s="26"/>
      <c r="C26" s="27"/>
      <c r="D26" s="26"/>
      <c r="E26" s="26"/>
    </row>
    <row r="27" spans="1:5" s="28" customFormat="1" ht="23.25" customHeight="1">
      <c r="A27" s="26"/>
      <c r="B27" s="26"/>
      <c r="C27" s="27"/>
      <c r="D27" s="26"/>
      <c r="E27" s="26"/>
    </row>
    <row r="28" spans="1:5" s="28" customFormat="1" ht="23.25" customHeight="1">
      <c r="A28" s="26"/>
      <c r="B28" s="26"/>
      <c r="C28" s="27"/>
      <c r="D28" s="26"/>
      <c r="E28" s="26"/>
    </row>
    <row r="29" spans="1:5" s="28" customFormat="1" ht="23.25" customHeight="1">
      <c r="A29" s="26"/>
      <c r="B29" s="26"/>
      <c r="C29" s="27"/>
      <c r="D29" s="26"/>
      <c r="E29" s="26"/>
    </row>
    <row r="30" spans="1:5" s="28" customFormat="1" ht="23.25" customHeight="1">
      <c r="A30" s="26"/>
      <c r="B30" s="26"/>
      <c r="C30" s="27"/>
      <c r="D30" s="26"/>
      <c r="E30" s="26"/>
    </row>
    <row r="31" spans="1:5" s="28" customFormat="1" ht="23.25" customHeight="1">
      <c r="A31" s="26"/>
      <c r="B31" s="26"/>
      <c r="C31" s="27"/>
      <c r="D31" s="26"/>
      <c r="E31" s="26"/>
    </row>
    <row r="32" spans="1:5" s="28" customFormat="1" ht="23.25" customHeight="1">
      <c r="A32" s="26"/>
      <c r="B32" s="26"/>
      <c r="C32" s="27"/>
      <c r="D32" s="26"/>
      <c r="E32" s="26"/>
    </row>
    <row r="33" spans="1:5" s="28" customFormat="1" ht="23.25" customHeight="1">
      <c r="A33" s="26"/>
      <c r="B33" s="26"/>
      <c r="C33" s="27"/>
      <c r="D33" s="26"/>
      <c r="E33" s="26"/>
    </row>
    <row r="34" spans="1:5" s="28" customFormat="1" ht="23.25" customHeight="1">
      <c r="A34" s="26"/>
      <c r="B34" s="26"/>
      <c r="C34" s="27"/>
      <c r="D34" s="26"/>
      <c r="E34" s="26"/>
    </row>
    <row r="35" spans="1:5" s="28" customFormat="1" ht="23.25" customHeight="1">
      <c r="A35" s="26"/>
      <c r="B35" s="26"/>
      <c r="C35" s="27"/>
      <c r="D35" s="26"/>
      <c r="E35" s="26"/>
    </row>
    <row r="36" spans="1:5" s="28" customFormat="1" ht="23.25" customHeight="1">
      <c r="A36" s="26"/>
      <c r="B36" s="26"/>
      <c r="C36" s="27"/>
      <c r="D36" s="26"/>
      <c r="E36" s="26"/>
    </row>
    <row r="37" spans="1:5" s="28" customFormat="1" ht="23.25" customHeight="1">
      <c r="A37" s="26"/>
      <c r="B37" s="26"/>
      <c r="C37" s="27"/>
      <c r="D37" s="26"/>
      <c r="E37" s="26"/>
    </row>
    <row r="38" spans="1:5" s="28" customFormat="1" ht="23.25" customHeight="1">
      <c r="A38" s="26"/>
      <c r="B38" s="26"/>
      <c r="C38" s="27"/>
      <c r="D38" s="26"/>
      <c r="E38" s="26"/>
    </row>
    <row r="39" spans="1:5" s="28" customFormat="1" ht="23.25" customHeight="1">
      <c r="A39" s="26"/>
      <c r="B39" s="26"/>
      <c r="C39" s="27"/>
      <c r="D39" s="26"/>
      <c r="E39" s="26"/>
    </row>
    <row r="40" spans="1:5" s="28" customFormat="1" ht="23.25" customHeight="1">
      <c r="A40" s="26"/>
      <c r="B40" s="26"/>
      <c r="C40" s="27"/>
      <c r="D40" s="26"/>
      <c r="E40" s="26"/>
    </row>
    <row r="41" spans="1:5" s="28" customFormat="1" ht="23.25" customHeight="1">
      <c r="A41" s="26"/>
      <c r="B41" s="26"/>
      <c r="C41" s="27"/>
      <c r="D41" s="26"/>
      <c r="E41" s="26"/>
    </row>
    <row r="42" spans="1:5" s="28" customFormat="1" ht="23.25" customHeight="1">
      <c r="A42" s="26"/>
      <c r="B42" s="26"/>
      <c r="C42" s="27"/>
      <c r="D42" s="26"/>
      <c r="E42" s="26"/>
    </row>
    <row r="43" spans="1:5" s="28" customFormat="1" ht="23.25" customHeight="1">
      <c r="A43" s="26"/>
      <c r="B43" s="26"/>
      <c r="C43" s="27"/>
      <c r="D43" s="26"/>
      <c r="E43" s="26"/>
    </row>
    <row r="44" spans="1:5" s="28" customFormat="1" ht="23.25" customHeight="1">
      <c r="A44" s="26"/>
      <c r="B44" s="26"/>
      <c r="C44" s="27"/>
      <c r="D44" s="26"/>
      <c r="E44" s="26"/>
    </row>
    <row r="45" spans="1:5" s="28" customFormat="1" ht="23.25" customHeight="1">
      <c r="A45" s="26"/>
      <c r="B45" s="26"/>
      <c r="C45" s="27"/>
      <c r="D45" s="26"/>
      <c r="E45" s="26"/>
    </row>
    <row r="46" spans="1:5" s="28" customFormat="1" ht="23.25" customHeight="1">
      <c r="A46" s="26"/>
      <c r="B46" s="26"/>
      <c r="C46" s="27"/>
      <c r="D46" s="26"/>
      <c r="E46" s="26"/>
    </row>
    <row r="47" spans="1:5" s="28" customFormat="1" ht="23.25" customHeight="1">
      <c r="A47" s="26"/>
      <c r="B47" s="26"/>
      <c r="C47" s="27"/>
      <c r="D47" s="26"/>
      <c r="E47" s="26"/>
    </row>
    <row r="48" spans="1:5" s="28" customFormat="1" ht="23.25" customHeight="1">
      <c r="A48" s="26"/>
      <c r="B48" s="26"/>
      <c r="C48" s="27"/>
      <c r="D48" s="26"/>
      <c r="E48" s="26"/>
    </row>
    <row r="49" spans="1:5" s="28" customFormat="1" ht="23.25" customHeight="1">
      <c r="A49" s="26"/>
      <c r="B49" s="26"/>
      <c r="C49" s="27"/>
      <c r="D49" s="26"/>
      <c r="E49" s="26"/>
    </row>
    <row r="50" spans="1:5" s="28" customFormat="1" ht="23.25" customHeight="1">
      <c r="A50" s="26"/>
      <c r="B50" s="26"/>
      <c r="C50" s="27"/>
      <c r="D50" s="26"/>
      <c r="E50" s="26"/>
    </row>
    <row r="51" spans="1:5" s="28" customFormat="1" ht="23.25" customHeight="1">
      <c r="A51" s="26"/>
      <c r="B51" s="26"/>
      <c r="C51" s="27"/>
      <c r="D51" s="26"/>
      <c r="E51" s="26"/>
    </row>
    <row r="52" spans="1:5" s="28" customFormat="1" ht="23.25" customHeight="1">
      <c r="A52" s="26"/>
      <c r="B52" s="26"/>
      <c r="C52" s="27"/>
      <c r="D52" s="26"/>
      <c r="E52" s="26"/>
    </row>
    <row r="53" spans="1:5" s="28" customFormat="1" ht="23.25" customHeight="1">
      <c r="A53" s="26"/>
      <c r="B53" s="26"/>
      <c r="C53" s="27"/>
      <c r="D53" s="26"/>
      <c r="E53" s="26"/>
    </row>
    <row r="54" spans="1:5" s="2" customFormat="1"/>
    <row r="55" spans="1:5" s="2" customFormat="1"/>
  </sheetData>
  <mergeCells count="8">
    <mergeCell ref="D19:E19"/>
    <mergeCell ref="A25:E25"/>
    <mergeCell ref="C1:E1"/>
    <mergeCell ref="C2:E2"/>
    <mergeCell ref="C3:E3"/>
    <mergeCell ref="A5:E5"/>
    <mergeCell ref="A18:D18"/>
    <mergeCell ref="B7:E7"/>
  </mergeCells>
  <pageMargins left="0.75" right="0.25" top="0.5" bottom="0" header="0.5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0"/>
  <sheetViews>
    <sheetView workbookViewId="0">
      <selection activeCell="A2" sqref="A2:XFD3"/>
    </sheetView>
  </sheetViews>
  <sheetFormatPr defaultRowHeight="16.5"/>
  <cols>
    <col min="1" max="1" width="3.42578125" style="1" customWidth="1"/>
    <col min="2" max="2" width="45.140625" style="1" customWidth="1"/>
    <col min="3" max="5" width="14.7109375" style="1" customWidth="1"/>
    <col min="6" max="6" width="2.85546875" style="48" customWidth="1"/>
    <col min="7" max="7" width="45.7109375" style="1" customWidth="1"/>
    <col min="8" max="243" width="9.140625" style="1"/>
    <col min="244" max="244" width="5.28515625" style="1" customWidth="1"/>
    <col min="245" max="245" width="43.28515625" style="1" customWidth="1"/>
    <col min="246" max="246" width="18.140625" style="1" customWidth="1"/>
    <col min="247" max="247" width="12.85546875" style="1" customWidth="1"/>
    <col min="248" max="248" width="14.140625" style="1" customWidth="1"/>
    <col min="249" max="249" width="0" style="1" hidden="1" customWidth="1"/>
    <col min="250" max="250" width="3.7109375" style="1" customWidth="1"/>
    <col min="251" max="251" width="12.28515625" style="1" customWidth="1"/>
    <col min="252" max="499" width="9.140625" style="1"/>
    <col min="500" max="500" width="5.28515625" style="1" customWidth="1"/>
    <col min="501" max="501" width="43.28515625" style="1" customWidth="1"/>
    <col min="502" max="502" width="18.140625" style="1" customWidth="1"/>
    <col min="503" max="503" width="12.85546875" style="1" customWidth="1"/>
    <col min="504" max="504" width="14.140625" style="1" customWidth="1"/>
    <col min="505" max="505" width="0" style="1" hidden="1" customWidth="1"/>
    <col min="506" max="506" width="3.7109375" style="1" customWidth="1"/>
    <col min="507" max="507" width="12.28515625" style="1" customWidth="1"/>
    <col min="508" max="755" width="9.140625" style="1"/>
    <col min="756" max="756" width="5.28515625" style="1" customWidth="1"/>
    <col min="757" max="757" width="43.28515625" style="1" customWidth="1"/>
    <col min="758" max="758" width="18.140625" style="1" customWidth="1"/>
    <col min="759" max="759" width="12.85546875" style="1" customWidth="1"/>
    <col min="760" max="760" width="14.140625" style="1" customWidth="1"/>
    <col min="761" max="761" width="0" style="1" hidden="1" customWidth="1"/>
    <col min="762" max="762" width="3.7109375" style="1" customWidth="1"/>
    <col min="763" max="763" width="12.28515625" style="1" customWidth="1"/>
    <col min="764" max="1011" width="9.140625" style="1"/>
    <col min="1012" max="1012" width="5.28515625" style="1" customWidth="1"/>
    <col min="1013" max="1013" width="43.28515625" style="1" customWidth="1"/>
    <col min="1014" max="1014" width="18.140625" style="1" customWidth="1"/>
    <col min="1015" max="1015" width="12.85546875" style="1" customWidth="1"/>
    <col min="1016" max="1016" width="14.140625" style="1" customWidth="1"/>
    <col min="1017" max="1017" width="0" style="1" hidden="1" customWidth="1"/>
    <col min="1018" max="1018" width="3.7109375" style="1" customWidth="1"/>
    <col min="1019" max="1019" width="12.28515625" style="1" customWidth="1"/>
    <col min="1020" max="1267" width="9.140625" style="1"/>
    <col min="1268" max="1268" width="5.28515625" style="1" customWidth="1"/>
    <col min="1269" max="1269" width="43.28515625" style="1" customWidth="1"/>
    <col min="1270" max="1270" width="18.140625" style="1" customWidth="1"/>
    <col min="1271" max="1271" width="12.85546875" style="1" customWidth="1"/>
    <col min="1272" max="1272" width="14.140625" style="1" customWidth="1"/>
    <col min="1273" max="1273" width="0" style="1" hidden="1" customWidth="1"/>
    <col min="1274" max="1274" width="3.7109375" style="1" customWidth="1"/>
    <col min="1275" max="1275" width="12.28515625" style="1" customWidth="1"/>
    <col min="1276" max="1523" width="9.140625" style="1"/>
    <col min="1524" max="1524" width="5.28515625" style="1" customWidth="1"/>
    <col min="1525" max="1525" width="43.28515625" style="1" customWidth="1"/>
    <col min="1526" max="1526" width="18.140625" style="1" customWidth="1"/>
    <col min="1527" max="1527" width="12.85546875" style="1" customWidth="1"/>
    <col min="1528" max="1528" width="14.140625" style="1" customWidth="1"/>
    <col min="1529" max="1529" width="0" style="1" hidden="1" customWidth="1"/>
    <col min="1530" max="1530" width="3.7109375" style="1" customWidth="1"/>
    <col min="1531" max="1531" width="12.28515625" style="1" customWidth="1"/>
    <col min="1532" max="1779" width="9.140625" style="1"/>
    <col min="1780" max="1780" width="5.28515625" style="1" customWidth="1"/>
    <col min="1781" max="1781" width="43.28515625" style="1" customWidth="1"/>
    <col min="1782" max="1782" width="18.140625" style="1" customWidth="1"/>
    <col min="1783" max="1783" width="12.85546875" style="1" customWidth="1"/>
    <col min="1784" max="1784" width="14.140625" style="1" customWidth="1"/>
    <col min="1785" max="1785" width="0" style="1" hidden="1" customWidth="1"/>
    <col min="1786" max="1786" width="3.7109375" style="1" customWidth="1"/>
    <col min="1787" max="1787" width="12.28515625" style="1" customWidth="1"/>
    <col min="1788" max="2035" width="9.140625" style="1"/>
    <col min="2036" max="2036" width="5.28515625" style="1" customWidth="1"/>
    <col min="2037" max="2037" width="43.28515625" style="1" customWidth="1"/>
    <col min="2038" max="2038" width="18.140625" style="1" customWidth="1"/>
    <col min="2039" max="2039" width="12.85546875" style="1" customWidth="1"/>
    <col min="2040" max="2040" width="14.140625" style="1" customWidth="1"/>
    <col min="2041" max="2041" width="0" style="1" hidden="1" customWidth="1"/>
    <col min="2042" max="2042" width="3.7109375" style="1" customWidth="1"/>
    <col min="2043" max="2043" width="12.28515625" style="1" customWidth="1"/>
    <col min="2044" max="2291" width="9.140625" style="1"/>
    <col min="2292" max="2292" width="5.28515625" style="1" customWidth="1"/>
    <col min="2293" max="2293" width="43.28515625" style="1" customWidth="1"/>
    <col min="2294" max="2294" width="18.140625" style="1" customWidth="1"/>
    <col min="2295" max="2295" width="12.85546875" style="1" customWidth="1"/>
    <col min="2296" max="2296" width="14.140625" style="1" customWidth="1"/>
    <col min="2297" max="2297" width="0" style="1" hidden="1" customWidth="1"/>
    <col min="2298" max="2298" width="3.7109375" style="1" customWidth="1"/>
    <col min="2299" max="2299" width="12.28515625" style="1" customWidth="1"/>
    <col min="2300" max="2547" width="9.140625" style="1"/>
    <col min="2548" max="2548" width="5.28515625" style="1" customWidth="1"/>
    <col min="2549" max="2549" width="43.28515625" style="1" customWidth="1"/>
    <col min="2550" max="2550" width="18.140625" style="1" customWidth="1"/>
    <col min="2551" max="2551" width="12.85546875" style="1" customWidth="1"/>
    <col min="2552" max="2552" width="14.140625" style="1" customWidth="1"/>
    <col min="2553" max="2553" width="0" style="1" hidden="1" customWidth="1"/>
    <col min="2554" max="2554" width="3.7109375" style="1" customWidth="1"/>
    <col min="2555" max="2555" width="12.28515625" style="1" customWidth="1"/>
    <col min="2556" max="2803" width="9.140625" style="1"/>
    <col min="2804" max="2804" width="5.28515625" style="1" customWidth="1"/>
    <col min="2805" max="2805" width="43.28515625" style="1" customWidth="1"/>
    <col min="2806" max="2806" width="18.140625" style="1" customWidth="1"/>
    <col min="2807" max="2807" width="12.85546875" style="1" customWidth="1"/>
    <col min="2808" max="2808" width="14.140625" style="1" customWidth="1"/>
    <col min="2809" max="2809" width="0" style="1" hidden="1" customWidth="1"/>
    <col min="2810" max="2810" width="3.7109375" style="1" customWidth="1"/>
    <col min="2811" max="2811" width="12.28515625" style="1" customWidth="1"/>
    <col min="2812" max="3059" width="9.140625" style="1"/>
    <col min="3060" max="3060" width="5.28515625" style="1" customWidth="1"/>
    <col min="3061" max="3061" width="43.28515625" style="1" customWidth="1"/>
    <col min="3062" max="3062" width="18.140625" style="1" customWidth="1"/>
    <col min="3063" max="3063" width="12.85546875" style="1" customWidth="1"/>
    <col min="3064" max="3064" width="14.140625" style="1" customWidth="1"/>
    <col min="3065" max="3065" width="0" style="1" hidden="1" customWidth="1"/>
    <col min="3066" max="3066" width="3.7109375" style="1" customWidth="1"/>
    <col min="3067" max="3067" width="12.28515625" style="1" customWidth="1"/>
    <col min="3068" max="3315" width="9.140625" style="1"/>
    <col min="3316" max="3316" width="5.28515625" style="1" customWidth="1"/>
    <col min="3317" max="3317" width="43.28515625" style="1" customWidth="1"/>
    <col min="3318" max="3318" width="18.140625" style="1" customWidth="1"/>
    <col min="3319" max="3319" width="12.85546875" style="1" customWidth="1"/>
    <col min="3320" max="3320" width="14.140625" style="1" customWidth="1"/>
    <col min="3321" max="3321" width="0" style="1" hidden="1" customWidth="1"/>
    <col min="3322" max="3322" width="3.7109375" style="1" customWidth="1"/>
    <col min="3323" max="3323" width="12.28515625" style="1" customWidth="1"/>
    <col min="3324" max="3571" width="9.140625" style="1"/>
    <col min="3572" max="3572" width="5.28515625" style="1" customWidth="1"/>
    <col min="3573" max="3573" width="43.28515625" style="1" customWidth="1"/>
    <col min="3574" max="3574" width="18.140625" style="1" customWidth="1"/>
    <col min="3575" max="3575" width="12.85546875" style="1" customWidth="1"/>
    <col min="3576" max="3576" width="14.140625" style="1" customWidth="1"/>
    <col min="3577" max="3577" width="0" style="1" hidden="1" customWidth="1"/>
    <col min="3578" max="3578" width="3.7109375" style="1" customWidth="1"/>
    <col min="3579" max="3579" width="12.28515625" style="1" customWidth="1"/>
    <col min="3580" max="3827" width="9.140625" style="1"/>
    <col min="3828" max="3828" width="5.28515625" style="1" customWidth="1"/>
    <col min="3829" max="3829" width="43.28515625" style="1" customWidth="1"/>
    <col min="3830" max="3830" width="18.140625" style="1" customWidth="1"/>
    <col min="3831" max="3831" width="12.85546875" style="1" customWidth="1"/>
    <col min="3832" max="3832" width="14.140625" style="1" customWidth="1"/>
    <col min="3833" max="3833" width="0" style="1" hidden="1" customWidth="1"/>
    <col min="3834" max="3834" width="3.7109375" style="1" customWidth="1"/>
    <col min="3835" max="3835" width="12.28515625" style="1" customWidth="1"/>
    <col min="3836" max="4083" width="9.140625" style="1"/>
    <col min="4084" max="4084" width="5.28515625" style="1" customWidth="1"/>
    <col min="4085" max="4085" width="43.28515625" style="1" customWidth="1"/>
    <col min="4086" max="4086" width="18.140625" style="1" customWidth="1"/>
    <col min="4087" max="4087" width="12.85546875" style="1" customWidth="1"/>
    <col min="4088" max="4088" width="14.140625" style="1" customWidth="1"/>
    <col min="4089" max="4089" width="0" style="1" hidden="1" customWidth="1"/>
    <col min="4090" max="4090" width="3.7109375" style="1" customWidth="1"/>
    <col min="4091" max="4091" width="12.28515625" style="1" customWidth="1"/>
    <col min="4092" max="4339" width="9.140625" style="1"/>
    <col min="4340" max="4340" width="5.28515625" style="1" customWidth="1"/>
    <col min="4341" max="4341" width="43.28515625" style="1" customWidth="1"/>
    <col min="4342" max="4342" width="18.140625" style="1" customWidth="1"/>
    <col min="4343" max="4343" width="12.85546875" style="1" customWidth="1"/>
    <col min="4344" max="4344" width="14.140625" style="1" customWidth="1"/>
    <col min="4345" max="4345" width="0" style="1" hidden="1" customWidth="1"/>
    <col min="4346" max="4346" width="3.7109375" style="1" customWidth="1"/>
    <col min="4347" max="4347" width="12.28515625" style="1" customWidth="1"/>
    <col min="4348" max="4595" width="9.140625" style="1"/>
    <col min="4596" max="4596" width="5.28515625" style="1" customWidth="1"/>
    <col min="4597" max="4597" width="43.28515625" style="1" customWidth="1"/>
    <col min="4598" max="4598" width="18.140625" style="1" customWidth="1"/>
    <col min="4599" max="4599" width="12.85546875" style="1" customWidth="1"/>
    <col min="4600" max="4600" width="14.140625" style="1" customWidth="1"/>
    <col min="4601" max="4601" width="0" style="1" hidden="1" customWidth="1"/>
    <col min="4602" max="4602" width="3.7109375" style="1" customWidth="1"/>
    <col min="4603" max="4603" width="12.28515625" style="1" customWidth="1"/>
    <col min="4604" max="4851" width="9.140625" style="1"/>
    <col min="4852" max="4852" width="5.28515625" style="1" customWidth="1"/>
    <col min="4853" max="4853" width="43.28515625" style="1" customWidth="1"/>
    <col min="4854" max="4854" width="18.140625" style="1" customWidth="1"/>
    <col min="4855" max="4855" width="12.85546875" style="1" customWidth="1"/>
    <col min="4856" max="4856" width="14.140625" style="1" customWidth="1"/>
    <col min="4857" max="4857" width="0" style="1" hidden="1" customWidth="1"/>
    <col min="4858" max="4858" width="3.7109375" style="1" customWidth="1"/>
    <col min="4859" max="4859" width="12.28515625" style="1" customWidth="1"/>
    <col min="4860" max="5107" width="9.140625" style="1"/>
    <col min="5108" max="5108" width="5.28515625" style="1" customWidth="1"/>
    <col min="5109" max="5109" width="43.28515625" style="1" customWidth="1"/>
    <col min="5110" max="5110" width="18.140625" style="1" customWidth="1"/>
    <col min="5111" max="5111" width="12.85546875" style="1" customWidth="1"/>
    <col min="5112" max="5112" width="14.140625" style="1" customWidth="1"/>
    <col min="5113" max="5113" width="0" style="1" hidden="1" customWidth="1"/>
    <col min="5114" max="5114" width="3.7109375" style="1" customWidth="1"/>
    <col min="5115" max="5115" width="12.28515625" style="1" customWidth="1"/>
    <col min="5116" max="5363" width="9.140625" style="1"/>
    <col min="5364" max="5364" width="5.28515625" style="1" customWidth="1"/>
    <col min="5365" max="5365" width="43.28515625" style="1" customWidth="1"/>
    <col min="5366" max="5366" width="18.140625" style="1" customWidth="1"/>
    <col min="5367" max="5367" width="12.85546875" style="1" customWidth="1"/>
    <col min="5368" max="5368" width="14.140625" style="1" customWidth="1"/>
    <col min="5369" max="5369" width="0" style="1" hidden="1" customWidth="1"/>
    <col min="5370" max="5370" width="3.7109375" style="1" customWidth="1"/>
    <col min="5371" max="5371" width="12.28515625" style="1" customWidth="1"/>
    <col min="5372" max="5619" width="9.140625" style="1"/>
    <col min="5620" max="5620" width="5.28515625" style="1" customWidth="1"/>
    <col min="5621" max="5621" width="43.28515625" style="1" customWidth="1"/>
    <col min="5622" max="5622" width="18.140625" style="1" customWidth="1"/>
    <col min="5623" max="5623" width="12.85546875" style="1" customWidth="1"/>
    <col min="5624" max="5624" width="14.140625" style="1" customWidth="1"/>
    <col min="5625" max="5625" width="0" style="1" hidden="1" customWidth="1"/>
    <col min="5626" max="5626" width="3.7109375" style="1" customWidth="1"/>
    <col min="5627" max="5627" width="12.28515625" style="1" customWidth="1"/>
    <col min="5628" max="5875" width="9.140625" style="1"/>
    <col min="5876" max="5876" width="5.28515625" style="1" customWidth="1"/>
    <col min="5877" max="5877" width="43.28515625" style="1" customWidth="1"/>
    <col min="5878" max="5878" width="18.140625" style="1" customWidth="1"/>
    <col min="5879" max="5879" width="12.85546875" style="1" customWidth="1"/>
    <col min="5880" max="5880" width="14.140625" style="1" customWidth="1"/>
    <col min="5881" max="5881" width="0" style="1" hidden="1" customWidth="1"/>
    <col min="5882" max="5882" width="3.7109375" style="1" customWidth="1"/>
    <col min="5883" max="5883" width="12.28515625" style="1" customWidth="1"/>
    <col min="5884" max="6131" width="9.140625" style="1"/>
    <col min="6132" max="6132" width="5.28515625" style="1" customWidth="1"/>
    <col min="6133" max="6133" width="43.28515625" style="1" customWidth="1"/>
    <col min="6134" max="6134" width="18.140625" style="1" customWidth="1"/>
    <col min="6135" max="6135" width="12.85546875" style="1" customWidth="1"/>
    <col min="6136" max="6136" width="14.140625" style="1" customWidth="1"/>
    <col min="6137" max="6137" width="0" style="1" hidden="1" customWidth="1"/>
    <col min="6138" max="6138" width="3.7109375" style="1" customWidth="1"/>
    <col min="6139" max="6139" width="12.28515625" style="1" customWidth="1"/>
    <col min="6140" max="6387" width="9.140625" style="1"/>
    <col min="6388" max="6388" width="5.28515625" style="1" customWidth="1"/>
    <col min="6389" max="6389" width="43.28515625" style="1" customWidth="1"/>
    <col min="6390" max="6390" width="18.140625" style="1" customWidth="1"/>
    <col min="6391" max="6391" width="12.85546875" style="1" customWidth="1"/>
    <col min="6392" max="6392" width="14.140625" style="1" customWidth="1"/>
    <col min="6393" max="6393" width="0" style="1" hidden="1" customWidth="1"/>
    <col min="6394" max="6394" width="3.7109375" style="1" customWidth="1"/>
    <col min="6395" max="6395" width="12.28515625" style="1" customWidth="1"/>
    <col min="6396" max="6643" width="9.140625" style="1"/>
    <col min="6644" max="6644" width="5.28515625" style="1" customWidth="1"/>
    <col min="6645" max="6645" width="43.28515625" style="1" customWidth="1"/>
    <col min="6646" max="6646" width="18.140625" style="1" customWidth="1"/>
    <col min="6647" max="6647" width="12.85546875" style="1" customWidth="1"/>
    <col min="6648" max="6648" width="14.140625" style="1" customWidth="1"/>
    <col min="6649" max="6649" width="0" style="1" hidden="1" customWidth="1"/>
    <col min="6650" max="6650" width="3.7109375" style="1" customWidth="1"/>
    <col min="6651" max="6651" width="12.28515625" style="1" customWidth="1"/>
    <col min="6652" max="6899" width="9.140625" style="1"/>
    <col min="6900" max="6900" width="5.28515625" style="1" customWidth="1"/>
    <col min="6901" max="6901" width="43.28515625" style="1" customWidth="1"/>
    <col min="6902" max="6902" width="18.140625" style="1" customWidth="1"/>
    <col min="6903" max="6903" width="12.85546875" style="1" customWidth="1"/>
    <col min="6904" max="6904" width="14.140625" style="1" customWidth="1"/>
    <col min="6905" max="6905" width="0" style="1" hidden="1" customWidth="1"/>
    <col min="6906" max="6906" width="3.7109375" style="1" customWidth="1"/>
    <col min="6907" max="6907" width="12.28515625" style="1" customWidth="1"/>
    <col min="6908" max="7155" width="9.140625" style="1"/>
    <col min="7156" max="7156" width="5.28515625" style="1" customWidth="1"/>
    <col min="7157" max="7157" width="43.28515625" style="1" customWidth="1"/>
    <col min="7158" max="7158" width="18.140625" style="1" customWidth="1"/>
    <col min="7159" max="7159" width="12.85546875" style="1" customWidth="1"/>
    <col min="7160" max="7160" width="14.140625" style="1" customWidth="1"/>
    <col min="7161" max="7161" width="0" style="1" hidden="1" customWidth="1"/>
    <col min="7162" max="7162" width="3.7109375" style="1" customWidth="1"/>
    <col min="7163" max="7163" width="12.28515625" style="1" customWidth="1"/>
    <col min="7164" max="7411" width="9.140625" style="1"/>
    <col min="7412" max="7412" width="5.28515625" style="1" customWidth="1"/>
    <col min="7413" max="7413" width="43.28515625" style="1" customWidth="1"/>
    <col min="7414" max="7414" width="18.140625" style="1" customWidth="1"/>
    <col min="7415" max="7415" width="12.85546875" style="1" customWidth="1"/>
    <col min="7416" max="7416" width="14.140625" style="1" customWidth="1"/>
    <col min="7417" max="7417" width="0" style="1" hidden="1" customWidth="1"/>
    <col min="7418" max="7418" width="3.7109375" style="1" customWidth="1"/>
    <col min="7419" max="7419" width="12.28515625" style="1" customWidth="1"/>
    <col min="7420" max="7667" width="9.140625" style="1"/>
    <col min="7668" max="7668" width="5.28515625" style="1" customWidth="1"/>
    <col min="7669" max="7669" width="43.28515625" style="1" customWidth="1"/>
    <col min="7670" max="7670" width="18.140625" style="1" customWidth="1"/>
    <col min="7671" max="7671" width="12.85546875" style="1" customWidth="1"/>
    <col min="7672" max="7672" width="14.140625" style="1" customWidth="1"/>
    <col min="7673" max="7673" width="0" style="1" hidden="1" customWidth="1"/>
    <col min="7674" max="7674" width="3.7109375" style="1" customWidth="1"/>
    <col min="7675" max="7675" width="12.28515625" style="1" customWidth="1"/>
    <col min="7676" max="7923" width="9.140625" style="1"/>
    <col min="7924" max="7924" width="5.28515625" style="1" customWidth="1"/>
    <col min="7925" max="7925" width="43.28515625" style="1" customWidth="1"/>
    <col min="7926" max="7926" width="18.140625" style="1" customWidth="1"/>
    <col min="7927" max="7927" width="12.85546875" style="1" customWidth="1"/>
    <col min="7928" max="7928" width="14.140625" style="1" customWidth="1"/>
    <col min="7929" max="7929" width="0" style="1" hidden="1" customWidth="1"/>
    <col min="7930" max="7930" width="3.7109375" style="1" customWidth="1"/>
    <col min="7931" max="7931" width="12.28515625" style="1" customWidth="1"/>
    <col min="7932" max="8179" width="9.140625" style="1"/>
    <col min="8180" max="8180" width="5.28515625" style="1" customWidth="1"/>
    <col min="8181" max="8181" width="43.28515625" style="1" customWidth="1"/>
    <col min="8182" max="8182" width="18.140625" style="1" customWidth="1"/>
    <col min="8183" max="8183" width="12.85546875" style="1" customWidth="1"/>
    <col min="8184" max="8184" width="14.140625" style="1" customWidth="1"/>
    <col min="8185" max="8185" width="0" style="1" hidden="1" customWidth="1"/>
    <col min="8186" max="8186" width="3.7109375" style="1" customWidth="1"/>
    <col min="8187" max="8187" width="12.28515625" style="1" customWidth="1"/>
    <col min="8188" max="8435" width="9.140625" style="1"/>
    <col min="8436" max="8436" width="5.28515625" style="1" customWidth="1"/>
    <col min="8437" max="8437" width="43.28515625" style="1" customWidth="1"/>
    <col min="8438" max="8438" width="18.140625" style="1" customWidth="1"/>
    <col min="8439" max="8439" width="12.85546875" style="1" customWidth="1"/>
    <col min="8440" max="8440" width="14.140625" style="1" customWidth="1"/>
    <col min="8441" max="8441" width="0" style="1" hidden="1" customWidth="1"/>
    <col min="8442" max="8442" width="3.7109375" style="1" customWidth="1"/>
    <col min="8443" max="8443" width="12.28515625" style="1" customWidth="1"/>
    <col min="8444" max="8691" width="9.140625" style="1"/>
    <col min="8692" max="8692" width="5.28515625" style="1" customWidth="1"/>
    <col min="8693" max="8693" width="43.28515625" style="1" customWidth="1"/>
    <col min="8694" max="8694" width="18.140625" style="1" customWidth="1"/>
    <col min="8695" max="8695" width="12.85546875" style="1" customWidth="1"/>
    <col min="8696" max="8696" width="14.140625" style="1" customWidth="1"/>
    <col min="8697" max="8697" width="0" style="1" hidden="1" customWidth="1"/>
    <col min="8698" max="8698" width="3.7109375" style="1" customWidth="1"/>
    <col min="8699" max="8699" width="12.28515625" style="1" customWidth="1"/>
    <col min="8700" max="8947" width="9.140625" style="1"/>
    <col min="8948" max="8948" width="5.28515625" style="1" customWidth="1"/>
    <col min="8949" max="8949" width="43.28515625" style="1" customWidth="1"/>
    <col min="8950" max="8950" width="18.140625" style="1" customWidth="1"/>
    <col min="8951" max="8951" width="12.85546875" style="1" customWidth="1"/>
    <col min="8952" max="8952" width="14.140625" style="1" customWidth="1"/>
    <col min="8953" max="8953" width="0" style="1" hidden="1" customWidth="1"/>
    <col min="8954" max="8954" width="3.7109375" style="1" customWidth="1"/>
    <col min="8955" max="8955" width="12.28515625" style="1" customWidth="1"/>
    <col min="8956" max="9203" width="9.140625" style="1"/>
    <col min="9204" max="9204" width="5.28515625" style="1" customWidth="1"/>
    <col min="9205" max="9205" width="43.28515625" style="1" customWidth="1"/>
    <col min="9206" max="9206" width="18.140625" style="1" customWidth="1"/>
    <col min="9207" max="9207" width="12.85546875" style="1" customWidth="1"/>
    <col min="9208" max="9208" width="14.140625" style="1" customWidth="1"/>
    <col min="9209" max="9209" width="0" style="1" hidden="1" customWidth="1"/>
    <col min="9210" max="9210" width="3.7109375" style="1" customWidth="1"/>
    <col min="9211" max="9211" width="12.28515625" style="1" customWidth="1"/>
    <col min="9212" max="9459" width="9.140625" style="1"/>
    <col min="9460" max="9460" width="5.28515625" style="1" customWidth="1"/>
    <col min="9461" max="9461" width="43.28515625" style="1" customWidth="1"/>
    <col min="9462" max="9462" width="18.140625" style="1" customWidth="1"/>
    <col min="9463" max="9463" width="12.85546875" style="1" customWidth="1"/>
    <col min="9464" max="9464" width="14.140625" style="1" customWidth="1"/>
    <col min="9465" max="9465" width="0" style="1" hidden="1" customWidth="1"/>
    <col min="9466" max="9466" width="3.7109375" style="1" customWidth="1"/>
    <col min="9467" max="9467" width="12.28515625" style="1" customWidth="1"/>
    <col min="9468" max="9715" width="9.140625" style="1"/>
    <col min="9716" max="9716" width="5.28515625" style="1" customWidth="1"/>
    <col min="9717" max="9717" width="43.28515625" style="1" customWidth="1"/>
    <col min="9718" max="9718" width="18.140625" style="1" customWidth="1"/>
    <col min="9719" max="9719" width="12.85546875" style="1" customWidth="1"/>
    <col min="9720" max="9720" width="14.140625" style="1" customWidth="1"/>
    <col min="9721" max="9721" width="0" style="1" hidden="1" customWidth="1"/>
    <col min="9722" max="9722" width="3.7109375" style="1" customWidth="1"/>
    <col min="9723" max="9723" width="12.28515625" style="1" customWidth="1"/>
    <col min="9724" max="9971" width="9.140625" style="1"/>
    <col min="9972" max="9972" width="5.28515625" style="1" customWidth="1"/>
    <col min="9973" max="9973" width="43.28515625" style="1" customWidth="1"/>
    <col min="9974" max="9974" width="18.140625" style="1" customWidth="1"/>
    <col min="9975" max="9975" width="12.85546875" style="1" customWidth="1"/>
    <col min="9976" max="9976" width="14.140625" style="1" customWidth="1"/>
    <col min="9977" max="9977" width="0" style="1" hidden="1" customWidth="1"/>
    <col min="9978" max="9978" width="3.7109375" style="1" customWidth="1"/>
    <col min="9979" max="9979" width="12.28515625" style="1" customWidth="1"/>
    <col min="9980" max="10227" width="9.140625" style="1"/>
    <col min="10228" max="10228" width="5.28515625" style="1" customWidth="1"/>
    <col min="10229" max="10229" width="43.28515625" style="1" customWidth="1"/>
    <col min="10230" max="10230" width="18.140625" style="1" customWidth="1"/>
    <col min="10231" max="10231" width="12.85546875" style="1" customWidth="1"/>
    <col min="10232" max="10232" width="14.140625" style="1" customWidth="1"/>
    <col min="10233" max="10233" width="0" style="1" hidden="1" customWidth="1"/>
    <col min="10234" max="10234" width="3.7109375" style="1" customWidth="1"/>
    <col min="10235" max="10235" width="12.28515625" style="1" customWidth="1"/>
    <col min="10236" max="10483" width="9.140625" style="1"/>
    <col min="10484" max="10484" width="5.28515625" style="1" customWidth="1"/>
    <col min="10485" max="10485" width="43.28515625" style="1" customWidth="1"/>
    <col min="10486" max="10486" width="18.140625" style="1" customWidth="1"/>
    <col min="10487" max="10487" width="12.85546875" style="1" customWidth="1"/>
    <col min="10488" max="10488" width="14.140625" style="1" customWidth="1"/>
    <col min="10489" max="10489" width="0" style="1" hidden="1" customWidth="1"/>
    <col min="10490" max="10490" width="3.7109375" style="1" customWidth="1"/>
    <col min="10491" max="10491" width="12.28515625" style="1" customWidth="1"/>
    <col min="10492" max="10739" width="9.140625" style="1"/>
    <col min="10740" max="10740" width="5.28515625" style="1" customWidth="1"/>
    <col min="10741" max="10741" width="43.28515625" style="1" customWidth="1"/>
    <col min="10742" max="10742" width="18.140625" style="1" customWidth="1"/>
    <col min="10743" max="10743" width="12.85546875" style="1" customWidth="1"/>
    <col min="10744" max="10744" width="14.140625" style="1" customWidth="1"/>
    <col min="10745" max="10745" width="0" style="1" hidden="1" customWidth="1"/>
    <col min="10746" max="10746" width="3.7109375" style="1" customWidth="1"/>
    <col min="10747" max="10747" width="12.28515625" style="1" customWidth="1"/>
    <col min="10748" max="10995" width="9.140625" style="1"/>
    <col min="10996" max="10996" width="5.28515625" style="1" customWidth="1"/>
    <col min="10997" max="10997" width="43.28515625" style="1" customWidth="1"/>
    <col min="10998" max="10998" width="18.140625" style="1" customWidth="1"/>
    <col min="10999" max="10999" width="12.85546875" style="1" customWidth="1"/>
    <col min="11000" max="11000" width="14.140625" style="1" customWidth="1"/>
    <col min="11001" max="11001" width="0" style="1" hidden="1" customWidth="1"/>
    <col min="11002" max="11002" width="3.7109375" style="1" customWidth="1"/>
    <col min="11003" max="11003" width="12.28515625" style="1" customWidth="1"/>
    <col min="11004" max="11251" width="9.140625" style="1"/>
    <col min="11252" max="11252" width="5.28515625" style="1" customWidth="1"/>
    <col min="11253" max="11253" width="43.28515625" style="1" customWidth="1"/>
    <col min="11254" max="11254" width="18.140625" style="1" customWidth="1"/>
    <col min="11255" max="11255" width="12.85546875" style="1" customWidth="1"/>
    <col min="11256" max="11256" width="14.140625" style="1" customWidth="1"/>
    <col min="11257" max="11257" width="0" style="1" hidden="1" customWidth="1"/>
    <col min="11258" max="11258" width="3.7109375" style="1" customWidth="1"/>
    <col min="11259" max="11259" width="12.28515625" style="1" customWidth="1"/>
    <col min="11260" max="11507" width="9.140625" style="1"/>
    <col min="11508" max="11508" width="5.28515625" style="1" customWidth="1"/>
    <col min="11509" max="11509" width="43.28515625" style="1" customWidth="1"/>
    <col min="11510" max="11510" width="18.140625" style="1" customWidth="1"/>
    <col min="11511" max="11511" width="12.85546875" style="1" customWidth="1"/>
    <col min="11512" max="11512" width="14.140625" style="1" customWidth="1"/>
    <col min="11513" max="11513" width="0" style="1" hidden="1" customWidth="1"/>
    <col min="11514" max="11514" width="3.7109375" style="1" customWidth="1"/>
    <col min="11515" max="11515" width="12.28515625" style="1" customWidth="1"/>
    <col min="11516" max="11763" width="9.140625" style="1"/>
    <col min="11764" max="11764" width="5.28515625" style="1" customWidth="1"/>
    <col min="11765" max="11765" width="43.28515625" style="1" customWidth="1"/>
    <col min="11766" max="11766" width="18.140625" style="1" customWidth="1"/>
    <col min="11767" max="11767" width="12.85546875" style="1" customWidth="1"/>
    <col min="11768" max="11768" width="14.140625" style="1" customWidth="1"/>
    <col min="11769" max="11769" width="0" style="1" hidden="1" customWidth="1"/>
    <col min="11770" max="11770" width="3.7109375" style="1" customWidth="1"/>
    <col min="11771" max="11771" width="12.28515625" style="1" customWidth="1"/>
    <col min="11772" max="12019" width="9.140625" style="1"/>
    <col min="12020" max="12020" width="5.28515625" style="1" customWidth="1"/>
    <col min="12021" max="12021" width="43.28515625" style="1" customWidth="1"/>
    <col min="12022" max="12022" width="18.140625" style="1" customWidth="1"/>
    <col min="12023" max="12023" width="12.85546875" style="1" customWidth="1"/>
    <col min="12024" max="12024" width="14.140625" style="1" customWidth="1"/>
    <col min="12025" max="12025" width="0" style="1" hidden="1" customWidth="1"/>
    <col min="12026" max="12026" width="3.7109375" style="1" customWidth="1"/>
    <col min="12027" max="12027" width="12.28515625" style="1" customWidth="1"/>
    <col min="12028" max="12275" width="9.140625" style="1"/>
    <col min="12276" max="12276" width="5.28515625" style="1" customWidth="1"/>
    <col min="12277" max="12277" width="43.28515625" style="1" customWidth="1"/>
    <col min="12278" max="12278" width="18.140625" style="1" customWidth="1"/>
    <col min="12279" max="12279" width="12.85546875" style="1" customWidth="1"/>
    <col min="12280" max="12280" width="14.140625" style="1" customWidth="1"/>
    <col min="12281" max="12281" width="0" style="1" hidden="1" customWidth="1"/>
    <col min="12282" max="12282" width="3.7109375" style="1" customWidth="1"/>
    <col min="12283" max="12283" width="12.28515625" style="1" customWidth="1"/>
    <col min="12284" max="12531" width="9.140625" style="1"/>
    <col min="12532" max="12532" width="5.28515625" style="1" customWidth="1"/>
    <col min="12533" max="12533" width="43.28515625" style="1" customWidth="1"/>
    <col min="12534" max="12534" width="18.140625" style="1" customWidth="1"/>
    <col min="12535" max="12535" width="12.85546875" style="1" customWidth="1"/>
    <col min="12536" max="12536" width="14.140625" style="1" customWidth="1"/>
    <col min="12537" max="12537" width="0" style="1" hidden="1" customWidth="1"/>
    <col min="12538" max="12538" width="3.7109375" style="1" customWidth="1"/>
    <col min="12539" max="12539" width="12.28515625" style="1" customWidth="1"/>
    <col min="12540" max="12787" width="9.140625" style="1"/>
    <col min="12788" max="12788" width="5.28515625" style="1" customWidth="1"/>
    <col min="12789" max="12789" width="43.28515625" style="1" customWidth="1"/>
    <col min="12790" max="12790" width="18.140625" style="1" customWidth="1"/>
    <col min="12791" max="12791" width="12.85546875" style="1" customWidth="1"/>
    <col min="12792" max="12792" width="14.140625" style="1" customWidth="1"/>
    <col min="12793" max="12793" width="0" style="1" hidden="1" customWidth="1"/>
    <col min="12794" max="12794" width="3.7109375" style="1" customWidth="1"/>
    <col min="12795" max="12795" width="12.28515625" style="1" customWidth="1"/>
    <col min="12796" max="13043" width="9.140625" style="1"/>
    <col min="13044" max="13044" width="5.28515625" style="1" customWidth="1"/>
    <col min="13045" max="13045" width="43.28515625" style="1" customWidth="1"/>
    <col min="13046" max="13046" width="18.140625" style="1" customWidth="1"/>
    <col min="13047" max="13047" width="12.85546875" style="1" customWidth="1"/>
    <col min="13048" max="13048" width="14.140625" style="1" customWidth="1"/>
    <col min="13049" max="13049" width="0" style="1" hidden="1" customWidth="1"/>
    <col min="13050" max="13050" width="3.7109375" style="1" customWidth="1"/>
    <col min="13051" max="13051" width="12.28515625" style="1" customWidth="1"/>
    <col min="13052" max="13299" width="9.140625" style="1"/>
    <col min="13300" max="13300" width="5.28515625" style="1" customWidth="1"/>
    <col min="13301" max="13301" width="43.28515625" style="1" customWidth="1"/>
    <col min="13302" max="13302" width="18.140625" style="1" customWidth="1"/>
    <col min="13303" max="13303" width="12.85546875" style="1" customWidth="1"/>
    <col min="13304" max="13304" width="14.140625" style="1" customWidth="1"/>
    <col min="13305" max="13305" width="0" style="1" hidden="1" customWidth="1"/>
    <col min="13306" max="13306" width="3.7109375" style="1" customWidth="1"/>
    <col min="13307" max="13307" width="12.28515625" style="1" customWidth="1"/>
    <col min="13308" max="13555" width="9.140625" style="1"/>
    <col min="13556" max="13556" width="5.28515625" style="1" customWidth="1"/>
    <col min="13557" max="13557" width="43.28515625" style="1" customWidth="1"/>
    <col min="13558" max="13558" width="18.140625" style="1" customWidth="1"/>
    <col min="13559" max="13559" width="12.85546875" style="1" customWidth="1"/>
    <col min="13560" max="13560" width="14.140625" style="1" customWidth="1"/>
    <col min="13561" max="13561" width="0" style="1" hidden="1" customWidth="1"/>
    <col min="13562" max="13562" width="3.7109375" style="1" customWidth="1"/>
    <col min="13563" max="13563" width="12.28515625" style="1" customWidth="1"/>
    <col min="13564" max="13811" width="9.140625" style="1"/>
    <col min="13812" max="13812" width="5.28515625" style="1" customWidth="1"/>
    <col min="13813" max="13813" width="43.28515625" style="1" customWidth="1"/>
    <col min="13814" max="13814" width="18.140625" style="1" customWidth="1"/>
    <col min="13815" max="13815" width="12.85546875" style="1" customWidth="1"/>
    <col min="13816" max="13816" width="14.140625" style="1" customWidth="1"/>
    <col min="13817" max="13817" width="0" style="1" hidden="1" customWidth="1"/>
    <col min="13818" max="13818" width="3.7109375" style="1" customWidth="1"/>
    <col min="13819" max="13819" width="12.28515625" style="1" customWidth="1"/>
    <col min="13820" max="14067" width="9.140625" style="1"/>
    <col min="14068" max="14068" width="5.28515625" style="1" customWidth="1"/>
    <col min="14069" max="14069" width="43.28515625" style="1" customWidth="1"/>
    <col min="14070" max="14070" width="18.140625" style="1" customWidth="1"/>
    <col min="14071" max="14071" width="12.85546875" style="1" customWidth="1"/>
    <col min="14072" max="14072" width="14.140625" style="1" customWidth="1"/>
    <col min="14073" max="14073" width="0" style="1" hidden="1" customWidth="1"/>
    <col min="14074" max="14074" width="3.7109375" style="1" customWidth="1"/>
    <col min="14075" max="14075" width="12.28515625" style="1" customWidth="1"/>
    <col min="14076" max="14323" width="9.140625" style="1"/>
    <col min="14324" max="14324" width="5.28515625" style="1" customWidth="1"/>
    <col min="14325" max="14325" width="43.28515625" style="1" customWidth="1"/>
    <col min="14326" max="14326" width="18.140625" style="1" customWidth="1"/>
    <col min="14327" max="14327" width="12.85546875" style="1" customWidth="1"/>
    <col min="14328" max="14328" width="14.140625" style="1" customWidth="1"/>
    <col min="14329" max="14329" width="0" style="1" hidden="1" customWidth="1"/>
    <col min="14330" max="14330" width="3.7109375" style="1" customWidth="1"/>
    <col min="14331" max="14331" width="12.28515625" style="1" customWidth="1"/>
    <col min="14332" max="14579" width="9.140625" style="1"/>
    <col min="14580" max="14580" width="5.28515625" style="1" customWidth="1"/>
    <col min="14581" max="14581" width="43.28515625" style="1" customWidth="1"/>
    <col min="14582" max="14582" width="18.140625" style="1" customWidth="1"/>
    <col min="14583" max="14583" width="12.85546875" style="1" customWidth="1"/>
    <col min="14584" max="14584" width="14.140625" style="1" customWidth="1"/>
    <col min="14585" max="14585" width="0" style="1" hidden="1" customWidth="1"/>
    <col min="14586" max="14586" width="3.7109375" style="1" customWidth="1"/>
    <col min="14587" max="14587" width="12.28515625" style="1" customWidth="1"/>
    <col min="14588" max="14835" width="9.140625" style="1"/>
    <col min="14836" max="14836" width="5.28515625" style="1" customWidth="1"/>
    <col min="14837" max="14837" width="43.28515625" style="1" customWidth="1"/>
    <col min="14838" max="14838" width="18.140625" style="1" customWidth="1"/>
    <col min="14839" max="14839" width="12.85546875" style="1" customWidth="1"/>
    <col min="14840" max="14840" width="14.140625" style="1" customWidth="1"/>
    <col min="14841" max="14841" width="0" style="1" hidden="1" customWidth="1"/>
    <col min="14842" max="14842" width="3.7109375" style="1" customWidth="1"/>
    <col min="14843" max="14843" width="12.28515625" style="1" customWidth="1"/>
    <col min="14844" max="15091" width="9.140625" style="1"/>
    <col min="15092" max="15092" width="5.28515625" style="1" customWidth="1"/>
    <col min="15093" max="15093" width="43.28515625" style="1" customWidth="1"/>
    <col min="15094" max="15094" width="18.140625" style="1" customWidth="1"/>
    <col min="15095" max="15095" width="12.85546875" style="1" customWidth="1"/>
    <col min="15096" max="15096" width="14.140625" style="1" customWidth="1"/>
    <col min="15097" max="15097" width="0" style="1" hidden="1" customWidth="1"/>
    <col min="15098" max="15098" width="3.7109375" style="1" customWidth="1"/>
    <col min="15099" max="15099" width="12.28515625" style="1" customWidth="1"/>
    <col min="15100" max="15347" width="9.140625" style="1"/>
    <col min="15348" max="15348" width="5.28515625" style="1" customWidth="1"/>
    <col min="15349" max="15349" width="43.28515625" style="1" customWidth="1"/>
    <col min="15350" max="15350" width="18.140625" style="1" customWidth="1"/>
    <col min="15351" max="15351" width="12.85546875" style="1" customWidth="1"/>
    <col min="15352" max="15352" width="14.140625" style="1" customWidth="1"/>
    <col min="15353" max="15353" width="0" style="1" hidden="1" customWidth="1"/>
    <col min="15354" max="15354" width="3.7109375" style="1" customWidth="1"/>
    <col min="15355" max="15355" width="12.28515625" style="1" customWidth="1"/>
    <col min="15356" max="15603" width="9.140625" style="1"/>
    <col min="15604" max="15604" width="5.28515625" style="1" customWidth="1"/>
    <col min="15605" max="15605" width="43.28515625" style="1" customWidth="1"/>
    <col min="15606" max="15606" width="18.140625" style="1" customWidth="1"/>
    <col min="15607" max="15607" width="12.85546875" style="1" customWidth="1"/>
    <col min="15608" max="15608" width="14.140625" style="1" customWidth="1"/>
    <col min="15609" max="15609" width="0" style="1" hidden="1" customWidth="1"/>
    <col min="15610" max="15610" width="3.7109375" style="1" customWidth="1"/>
    <col min="15611" max="15611" width="12.28515625" style="1" customWidth="1"/>
    <col min="15612" max="15859" width="9.140625" style="1"/>
    <col min="15860" max="15860" width="5.28515625" style="1" customWidth="1"/>
    <col min="15861" max="15861" width="43.28515625" style="1" customWidth="1"/>
    <col min="15862" max="15862" width="18.140625" style="1" customWidth="1"/>
    <col min="15863" max="15863" width="12.85546875" style="1" customWidth="1"/>
    <col min="15864" max="15864" width="14.140625" style="1" customWidth="1"/>
    <col min="15865" max="15865" width="0" style="1" hidden="1" customWidth="1"/>
    <col min="15866" max="15866" width="3.7109375" style="1" customWidth="1"/>
    <col min="15867" max="15867" width="12.28515625" style="1" customWidth="1"/>
    <col min="15868" max="16115" width="9.140625" style="1"/>
    <col min="16116" max="16116" width="5.28515625" style="1" customWidth="1"/>
    <col min="16117" max="16117" width="43.28515625" style="1" customWidth="1"/>
    <col min="16118" max="16118" width="18.140625" style="1" customWidth="1"/>
    <col min="16119" max="16119" width="12.85546875" style="1" customWidth="1"/>
    <col min="16120" max="16120" width="14.140625" style="1" customWidth="1"/>
    <col min="16121" max="16121" width="0" style="1" hidden="1" customWidth="1"/>
    <col min="16122" max="16122" width="3.7109375" style="1" customWidth="1"/>
    <col min="16123" max="16123" width="12.28515625" style="1" customWidth="1"/>
    <col min="16124" max="16384" width="9.140625" style="1"/>
  </cols>
  <sheetData>
    <row r="1" spans="1:24" ht="13.5">
      <c r="C1" s="172" t="s">
        <v>122</v>
      </c>
      <c r="D1" s="172"/>
      <c r="E1" s="17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4" ht="13.5" customHeight="1">
      <c r="C2" s="173" t="s">
        <v>129</v>
      </c>
      <c r="D2" s="173"/>
      <c r="E2" s="17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4" ht="13.5">
      <c r="C3" s="174" t="s">
        <v>162</v>
      </c>
      <c r="D3" s="174"/>
      <c r="E3" s="17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4" ht="13.5">
      <c r="C4" s="108"/>
      <c r="D4" s="108"/>
      <c r="E4" s="108"/>
      <c r="F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3" customFormat="1" ht="92.25" customHeight="1">
      <c r="A5" s="184" t="s">
        <v>139</v>
      </c>
      <c r="B5" s="184"/>
      <c r="C5" s="184"/>
      <c r="D5" s="184"/>
      <c r="E5" s="18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4" s="9" customFormat="1" ht="18.75" customHeight="1">
      <c r="A6" s="6"/>
      <c r="B6" s="34" t="s">
        <v>115</v>
      </c>
      <c r="C6" s="6"/>
      <c r="D6" s="6"/>
      <c r="E6" s="6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4" s="9" customFormat="1" ht="23.25" customHeight="1">
      <c r="A7" s="6"/>
      <c r="B7" s="176" t="s">
        <v>109</v>
      </c>
      <c r="C7" s="176"/>
      <c r="D7" s="176"/>
      <c r="E7" s="176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4" s="107" customFormat="1" ht="44.25" customHeight="1">
      <c r="A8" s="10" t="s">
        <v>1</v>
      </c>
      <c r="B8" s="10" t="s">
        <v>2</v>
      </c>
      <c r="C8" s="10" t="s">
        <v>3</v>
      </c>
      <c r="D8" s="10" t="s">
        <v>4</v>
      </c>
      <c r="E8" s="10" t="s">
        <v>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4" s="16" customFormat="1" ht="24" customHeight="1">
      <c r="A9" s="47">
        <v>1</v>
      </c>
      <c r="B9" s="13" t="s">
        <v>7</v>
      </c>
      <c r="C9" s="47">
        <v>1</v>
      </c>
      <c r="D9" s="15">
        <v>160000</v>
      </c>
      <c r="E9" s="15">
        <f>+D9*C9</f>
        <v>160000</v>
      </c>
      <c r="F9" s="48"/>
    </row>
    <row r="10" spans="1:24" s="16" customFormat="1" ht="24" customHeight="1">
      <c r="A10" s="47">
        <v>2</v>
      </c>
      <c r="B10" s="13" t="s">
        <v>10</v>
      </c>
      <c r="C10" s="47">
        <v>1</v>
      </c>
      <c r="D10" s="15">
        <v>100000</v>
      </c>
      <c r="E10" s="15">
        <f t="shared" ref="E10:E22" si="0">+D10*C10</f>
        <v>100000</v>
      </c>
      <c r="F10" s="48"/>
    </row>
    <row r="11" spans="1:24" s="16" customFormat="1" ht="24" customHeight="1">
      <c r="A11" s="47">
        <v>3</v>
      </c>
      <c r="B11" s="13" t="s">
        <v>20</v>
      </c>
      <c r="C11" s="47">
        <v>1</v>
      </c>
      <c r="D11" s="15">
        <v>88312</v>
      </c>
      <c r="E11" s="15">
        <f t="shared" si="0"/>
        <v>88312</v>
      </c>
      <c r="F11" s="48"/>
    </row>
    <row r="12" spans="1:24" s="16" customFormat="1" ht="24" customHeight="1">
      <c r="A12" s="47">
        <v>4</v>
      </c>
      <c r="B12" s="13" t="s">
        <v>21</v>
      </c>
      <c r="C12" s="47">
        <v>1</v>
      </c>
      <c r="D12" s="15">
        <v>88312</v>
      </c>
      <c r="E12" s="15">
        <f t="shared" si="0"/>
        <v>88312</v>
      </c>
      <c r="F12" s="48"/>
      <c r="G12" s="50"/>
      <c r="H12" s="16">
        <f>+C11+C13+C12</f>
        <v>3</v>
      </c>
    </row>
    <row r="13" spans="1:24" s="16" customFormat="1" ht="24" customHeight="1">
      <c r="A13" s="47">
        <v>5</v>
      </c>
      <c r="B13" s="13" t="s">
        <v>11</v>
      </c>
      <c r="C13" s="47">
        <v>1</v>
      </c>
      <c r="D13" s="15">
        <v>88312</v>
      </c>
      <c r="E13" s="15">
        <f t="shared" si="0"/>
        <v>88312</v>
      </c>
      <c r="F13" s="48"/>
    </row>
    <row r="14" spans="1:24" s="16" customFormat="1" ht="24" customHeight="1">
      <c r="A14" s="47">
        <v>6</v>
      </c>
      <c r="B14" s="13" t="s">
        <v>83</v>
      </c>
      <c r="C14" s="47">
        <v>78.5</v>
      </c>
      <c r="D14" s="15">
        <v>88312</v>
      </c>
      <c r="E14" s="15">
        <f>+D14*C14</f>
        <v>6932492</v>
      </c>
      <c r="F14" s="48"/>
    </row>
    <row r="15" spans="1:24" s="16" customFormat="1" ht="24" customHeight="1">
      <c r="A15" s="47">
        <v>7</v>
      </c>
      <c r="B15" s="13" t="s">
        <v>34</v>
      </c>
      <c r="C15" s="47">
        <v>0.5</v>
      </c>
      <c r="D15" s="15">
        <v>88312</v>
      </c>
      <c r="E15" s="15">
        <f t="shared" si="0"/>
        <v>44156</v>
      </c>
      <c r="F15" s="48"/>
    </row>
    <row r="16" spans="1:24" s="50" customFormat="1" ht="24" customHeight="1">
      <c r="A16" s="47">
        <v>8</v>
      </c>
      <c r="B16" s="13" t="s">
        <v>35</v>
      </c>
      <c r="C16" s="47">
        <v>1</v>
      </c>
      <c r="D16" s="15">
        <v>88312</v>
      </c>
      <c r="E16" s="15">
        <f t="shared" si="0"/>
        <v>88312</v>
      </c>
      <c r="F16" s="49"/>
    </row>
    <row r="17" spans="1:7" s="16" customFormat="1" ht="24" customHeight="1">
      <c r="A17" s="47">
        <v>9</v>
      </c>
      <c r="B17" s="13" t="s">
        <v>36</v>
      </c>
      <c r="C17" s="47">
        <v>1</v>
      </c>
      <c r="D17" s="15">
        <v>88312</v>
      </c>
      <c r="E17" s="15">
        <f t="shared" si="0"/>
        <v>88312</v>
      </c>
      <c r="F17" s="48"/>
    </row>
    <row r="18" spans="1:7" s="16" customFormat="1" ht="24" customHeight="1">
      <c r="A18" s="47">
        <v>10</v>
      </c>
      <c r="B18" s="13" t="s">
        <v>28</v>
      </c>
      <c r="C18" s="47">
        <v>4</v>
      </c>
      <c r="D18" s="15">
        <v>88312</v>
      </c>
      <c r="E18" s="15">
        <f t="shared" si="0"/>
        <v>353248</v>
      </c>
      <c r="F18" s="48"/>
    </row>
    <row r="19" spans="1:7" s="16" customFormat="1" ht="24" customHeight="1">
      <c r="A19" s="47">
        <v>11</v>
      </c>
      <c r="B19" s="13" t="s">
        <v>37</v>
      </c>
      <c r="C19" s="47">
        <v>1</v>
      </c>
      <c r="D19" s="15">
        <v>88312</v>
      </c>
      <c r="E19" s="15">
        <f t="shared" si="0"/>
        <v>88312</v>
      </c>
      <c r="F19" s="48"/>
    </row>
    <row r="20" spans="1:7" s="16" customFormat="1" ht="24" customHeight="1">
      <c r="A20" s="47">
        <v>12</v>
      </c>
      <c r="B20" s="13" t="s">
        <v>38</v>
      </c>
      <c r="C20" s="47">
        <v>1</v>
      </c>
      <c r="D20" s="15">
        <v>88312</v>
      </c>
      <c r="E20" s="15">
        <f t="shared" si="0"/>
        <v>88312</v>
      </c>
      <c r="F20" s="48"/>
    </row>
    <row r="21" spans="1:7" s="16" customFormat="1" ht="24" customHeight="1">
      <c r="A21" s="47">
        <v>13</v>
      </c>
      <c r="B21" s="13" t="s">
        <v>39</v>
      </c>
      <c r="C21" s="47">
        <v>1</v>
      </c>
      <c r="D21" s="15">
        <v>88312</v>
      </c>
      <c r="E21" s="15">
        <f t="shared" si="0"/>
        <v>88312</v>
      </c>
      <c r="F21" s="48"/>
    </row>
    <row r="22" spans="1:7" s="16" customFormat="1" ht="24" customHeight="1">
      <c r="A22" s="47">
        <v>14</v>
      </c>
      <c r="B22" s="13" t="s">
        <v>40</v>
      </c>
      <c r="C22" s="47">
        <v>3</v>
      </c>
      <c r="D22" s="15">
        <v>88312</v>
      </c>
      <c r="E22" s="15">
        <f t="shared" si="0"/>
        <v>264936</v>
      </c>
      <c r="F22" s="48"/>
    </row>
    <row r="23" spans="1:7" s="25" customFormat="1" ht="30" customHeight="1">
      <c r="A23" s="51"/>
      <c r="B23" s="19" t="s">
        <v>18</v>
      </c>
      <c r="C23" s="51">
        <f>SUM(C9:C22)</f>
        <v>96</v>
      </c>
      <c r="D23" s="22"/>
      <c r="E23" s="22">
        <f>SUM(E9:E22)</f>
        <v>8561328</v>
      </c>
      <c r="F23" s="52"/>
      <c r="G23" s="25">
        <f>+E23*12</f>
        <v>102735936</v>
      </c>
    </row>
    <row r="24" spans="1:7" s="17" customFormat="1" ht="30.75" customHeight="1">
      <c r="B24" s="53"/>
      <c r="C24" s="53"/>
      <c r="F24" s="48"/>
    </row>
    <row r="25" spans="1:7" s="17" customFormat="1" ht="32.25" customHeight="1">
      <c r="A25" s="55"/>
      <c r="B25" s="55"/>
      <c r="C25" s="55"/>
      <c r="D25" s="189"/>
      <c r="E25" s="189"/>
      <c r="F25" s="48"/>
    </row>
    <row r="26" spans="1:7" s="17" customFormat="1" ht="23.25" customHeight="1">
      <c r="F26" s="48"/>
    </row>
    <row r="27" spans="1:7" s="17" customFormat="1" ht="23.25" customHeight="1">
      <c r="F27" s="48"/>
    </row>
    <row r="28" spans="1:7" s="17" customFormat="1" ht="23.25" customHeight="1">
      <c r="F28" s="48"/>
    </row>
    <row r="29" spans="1:7" s="17" customFormat="1" ht="23.25" customHeight="1">
      <c r="F29" s="48"/>
    </row>
    <row r="30" spans="1:7" s="17" customFormat="1" ht="23.25" customHeight="1">
      <c r="F30" s="48"/>
    </row>
    <row r="31" spans="1:7" s="17" customFormat="1" ht="23.25" customHeight="1">
      <c r="F31" s="48"/>
    </row>
    <row r="32" spans="1:7" s="17" customFormat="1" ht="23.25" customHeight="1">
      <c r="A32" s="190"/>
      <c r="B32" s="190"/>
      <c r="C32" s="190"/>
      <c r="D32" s="190"/>
      <c r="E32" s="190"/>
      <c r="F32" s="48"/>
    </row>
    <row r="33" spans="1:6" s="17" customFormat="1" ht="23.25" customHeight="1">
      <c r="F33" s="48"/>
    </row>
    <row r="34" spans="1:6" s="17" customFormat="1" ht="23.25" customHeight="1">
      <c r="F34" s="48"/>
    </row>
    <row r="35" spans="1:6" s="17" customFormat="1" ht="23.25" customHeight="1">
      <c r="F35" s="48"/>
    </row>
    <row r="36" spans="1:6" s="17" customFormat="1" ht="23.25" customHeight="1">
      <c r="F36" s="48"/>
    </row>
    <row r="37" spans="1:6" s="17" customFormat="1" ht="23.25" customHeight="1">
      <c r="F37" s="48"/>
    </row>
    <row r="38" spans="1:6" s="17" customFormat="1" ht="23.25" customHeight="1">
      <c r="F38" s="48"/>
    </row>
    <row r="39" spans="1:6" s="28" customFormat="1" ht="23.25" customHeight="1">
      <c r="A39" s="109"/>
      <c r="B39" s="109"/>
      <c r="C39" s="109"/>
      <c r="D39" s="109"/>
      <c r="E39" s="109"/>
      <c r="F39" s="48"/>
    </row>
    <row r="40" spans="1:6" s="58" customFormat="1" ht="23.25" customHeight="1">
      <c r="A40" s="56"/>
      <c r="B40" s="56"/>
      <c r="C40" s="56"/>
      <c r="D40" s="56"/>
      <c r="E40" s="56"/>
      <c r="F40" s="48"/>
    </row>
    <row r="41" spans="1:6" s="58" customFormat="1" ht="23.25" customHeight="1">
      <c r="A41" s="59"/>
      <c r="B41" s="59"/>
      <c r="C41" s="59"/>
      <c r="D41" s="59"/>
      <c r="E41" s="59"/>
      <c r="F41" s="48"/>
    </row>
    <row r="42" spans="1:6" s="58" customFormat="1" ht="23.25" customHeight="1">
      <c r="A42" s="59"/>
      <c r="B42" s="59"/>
      <c r="C42" s="59"/>
      <c r="D42" s="59"/>
      <c r="E42" s="59"/>
      <c r="F42" s="48"/>
    </row>
    <row r="43" spans="1:6" s="58" customFormat="1" ht="23.25" customHeight="1">
      <c r="A43" s="59"/>
      <c r="B43" s="59"/>
      <c r="C43" s="59"/>
      <c r="D43" s="59"/>
      <c r="E43" s="59"/>
      <c r="F43" s="48"/>
    </row>
    <row r="44" spans="1:6" s="58" customFormat="1" ht="23.25" customHeight="1">
      <c r="A44" s="59"/>
      <c r="B44" s="59"/>
      <c r="C44" s="59"/>
      <c r="D44" s="59"/>
      <c r="E44" s="59"/>
      <c r="F44" s="48"/>
    </row>
    <row r="45" spans="1:6" s="58" customFormat="1" ht="23.25" customHeight="1">
      <c r="A45" s="59"/>
      <c r="B45" s="59"/>
      <c r="C45" s="59"/>
      <c r="D45" s="59"/>
      <c r="E45" s="59"/>
      <c r="F45" s="48"/>
    </row>
    <row r="46" spans="1:6" s="58" customFormat="1" ht="23.25" customHeight="1">
      <c r="A46" s="59"/>
      <c r="B46" s="59"/>
      <c r="C46" s="59"/>
      <c r="D46" s="59"/>
      <c r="E46" s="59"/>
      <c r="F46" s="48"/>
    </row>
    <row r="47" spans="1:6" s="58" customFormat="1" ht="23.25" customHeight="1">
      <c r="A47" s="59"/>
      <c r="B47" s="59"/>
      <c r="C47" s="59"/>
      <c r="D47" s="59"/>
      <c r="E47" s="59"/>
      <c r="F47" s="48"/>
    </row>
    <row r="48" spans="1:6" s="58" customFormat="1" ht="23.25" customHeight="1">
      <c r="A48" s="59"/>
      <c r="B48" s="59"/>
      <c r="C48" s="59"/>
      <c r="D48" s="59"/>
      <c r="E48" s="59"/>
      <c r="F48" s="48"/>
    </row>
    <row r="49" spans="1:6" s="58" customFormat="1" ht="23.25" customHeight="1">
      <c r="A49" s="59"/>
      <c r="B49" s="59"/>
      <c r="C49" s="59"/>
      <c r="D49" s="59"/>
      <c r="E49" s="59"/>
      <c r="F49" s="48"/>
    </row>
    <row r="50" spans="1:6" s="58" customFormat="1" ht="23.25" customHeight="1">
      <c r="A50" s="59"/>
      <c r="B50" s="59"/>
      <c r="C50" s="59"/>
      <c r="D50" s="59"/>
      <c r="E50" s="59"/>
      <c r="F50" s="48"/>
    </row>
    <row r="51" spans="1:6" s="58" customFormat="1" ht="23.25" customHeight="1">
      <c r="A51" s="59"/>
      <c r="B51" s="59"/>
      <c r="C51" s="59"/>
      <c r="D51" s="59"/>
      <c r="E51" s="59"/>
      <c r="F51" s="48"/>
    </row>
    <row r="52" spans="1:6" s="58" customFormat="1" ht="23.25" customHeight="1">
      <c r="A52" s="59"/>
      <c r="B52" s="59"/>
      <c r="C52" s="59"/>
      <c r="D52" s="59"/>
      <c r="E52" s="59"/>
      <c r="F52" s="48"/>
    </row>
    <row r="53" spans="1:6" s="58" customFormat="1" ht="23.25" customHeight="1">
      <c r="A53" s="59"/>
      <c r="B53" s="59"/>
      <c r="C53" s="59"/>
      <c r="D53" s="59"/>
      <c r="E53" s="59"/>
      <c r="F53" s="48"/>
    </row>
    <row r="54" spans="1:6" s="58" customFormat="1" ht="23.25" customHeight="1">
      <c r="A54" s="59"/>
      <c r="B54" s="59"/>
      <c r="C54" s="59"/>
      <c r="D54" s="59"/>
      <c r="E54" s="59"/>
      <c r="F54" s="48"/>
    </row>
    <row r="55" spans="1:6" s="58" customFormat="1" ht="23.25" customHeight="1">
      <c r="A55" s="59"/>
      <c r="B55" s="59"/>
      <c r="C55" s="59"/>
      <c r="D55" s="59"/>
      <c r="E55" s="59"/>
      <c r="F55" s="48"/>
    </row>
    <row r="56" spans="1:6" s="58" customFormat="1" ht="23.25" customHeight="1">
      <c r="A56" s="59"/>
      <c r="B56" s="59"/>
      <c r="C56" s="59"/>
      <c r="D56" s="59"/>
      <c r="E56" s="59"/>
      <c r="F56" s="48"/>
    </row>
    <row r="57" spans="1:6" s="58" customFormat="1" ht="23.25" customHeight="1">
      <c r="A57" s="59"/>
      <c r="B57" s="59"/>
      <c r="C57" s="59"/>
      <c r="D57" s="59"/>
      <c r="E57" s="59"/>
      <c r="F57" s="48"/>
    </row>
    <row r="58" spans="1:6" s="58" customFormat="1" ht="23.25" customHeight="1">
      <c r="A58" s="59"/>
      <c r="B58" s="59"/>
      <c r="C58" s="59"/>
      <c r="D58" s="59"/>
      <c r="E58" s="59"/>
      <c r="F58" s="48"/>
    </row>
    <row r="59" spans="1:6" s="58" customFormat="1" ht="23.25" customHeight="1">
      <c r="A59" s="59"/>
      <c r="B59" s="59"/>
      <c r="C59" s="59"/>
      <c r="D59" s="59"/>
      <c r="E59" s="59"/>
      <c r="F59" s="48"/>
    </row>
    <row r="60" spans="1:6" s="58" customFormat="1" ht="23.25" customHeight="1">
      <c r="A60" s="59"/>
      <c r="B60" s="59"/>
      <c r="C60" s="59"/>
      <c r="D60" s="59"/>
      <c r="E60" s="59"/>
      <c r="F60" s="48"/>
    </row>
  </sheetData>
  <mergeCells count="7">
    <mergeCell ref="A5:E5"/>
    <mergeCell ref="B7:E7"/>
    <mergeCell ref="D25:E25"/>
    <mergeCell ref="A32:E32"/>
    <mergeCell ref="C1:E1"/>
    <mergeCell ref="C2:E2"/>
    <mergeCell ref="C3:E3"/>
  </mergeCells>
  <pageMargins left="0.5" right="0.25" top="0.25" bottom="0" header="0.5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18</vt:i4>
      </vt:variant>
    </vt:vector>
  </HeadingPairs>
  <TitlesOfParts>
    <vt:vector size="36" baseType="lpstr">
      <vt:lpstr>Sheet2 (2)</vt:lpstr>
      <vt:lpstr>մարզադպրոց</vt:lpstr>
      <vt:lpstr>komunal  վերջնական</vt:lpstr>
      <vt:lpstr>քաղաքային</vt:lpstr>
      <vt:lpstr>շախմատ</vt:lpstr>
      <vt:lpstr>գրադարան</vt:lpstr>
      <vt:lpstr>աջակցություն</vt:lpstr>
      <vt:lpstr>գեղարվեստ</vt:lpstr>
      <vt:lpstr>երաժշտական</vt:lpstr>
      <vt:lpstr>12</vt:lpstr>
      <vt:lpstr>10</vt:lpstr>
      <vt:lpstr>9</vt:lpstr>
      <vt:lpstr>7</vt:lpstr>
      <vt:lpstr>6</vt:lpstr>
      <vt:lpstr>5</vt:lpstr>
      <vt:lpstr>4</vt:lpstr>
      <vt:lpstr>3</vt:lpstr>
      <vt:lpstr>2</vt:lpstr>
      <vt:lpstr>'10'!Print_Area</vt:lpstr>
      <vt:lpstr>'12'!Print_Area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'9'!Print_Area</vt:lpstr>
      <vt:lpstr>'komunal  վերջնական'!Print_Area</vt:lpstr>
      <vt:lpstr>աջակցություն!Print_Area</vt:lpstr>
      <vt:lpstr>գեղարվեստ!Print_Area</vt:lpstr>
      <vt:lpstr>գրադարան!Print_Area</vt:lpstr>
      <vt:lpstr>երաժշտական!Print_Area</vt:lpstr>
      <vt:lpstr>մարզադպրոց!Print_Area</vt:lpstr>
      <vt:lpstr>շախմատ!Print_Area</vt:lpstr>
      <vt:lpstr>քաղաքային!Print_Area</vt:lpstr>
      <vt:lpstr>'komunal  վերջնական'!Print_Titles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ANNA CHOBANYAN</cp:lastModifiedBy>
  <cp:lastPrinted>2019-12-26T07:05:45Z</cp:lastPrinted>
  <dcterms:created xsi:type="dcterms:W3CDTF">2017-10-17T12:58:11Z</dcterms:created>
  <dcterms:modified xsi:type="dcterms:W3CDTF">2020-07-06T07:59:52Z</dcterms:modified>
</cp:coreProperties>
</file>