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ՀԱՍՏԻՔԱՑՈՒՑԱԿ 2024\"/>
    </mc:Choice>
  </mc:AlternateContent>
  <xr:revisionPtr revIDLastSave="0" documentId="13_ncr:1_{DFD4FC53-4989-4C75-86C5-274D25FA9DD5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2024" sheetId="7" r:id="rId1"/>
  </sheets>
  <externalReferences>
    <externalReference r:id="rId2"/>
  </externalReferences>
  <definedNames>
    <definedName name="_xlnm.Print_Titles" localSheetId="0">'2024'!$11:$11</definedName>
    <definedName name="_xlnm.Print_Area" localSheetId="0">'2024'!$A$1:$G$112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7" l="1"/>
  <c r="F99" i="7"/>
  <c r="F100" i="7"/>
  <c r="F101" i="7"/>
  <c r="F102" i="7"/>
  <c r="C111" i="7"/>
  <c r="C23" i="7"/>
  <c r="C16" i="7"/>
  <c r="E111" i="7" l="1"/>
  <c r="F109" i="7"/>
  <c r="F108" i="7"/>
  <c r="F107" i="7"/>
  <c r="F106" i="7"/>
  <c r="F105" i="7"/>
  <c r="F104" i="7"/>
  <c r="F103" i="7"/>
  <c r="F98" i="7"/>
  <c r="F97" i="7"/>
  <c r="F111" i="7" s="1"/>
  <c r="E95" i="7"/>
  <c r="C95" i="7"/>
  <c r="F94" i="7"/>
  <c r="F93" i="7"/>
  <c r="F92" i="7"/>
  <c r="F91" i="7"/>
  <c r="F90" i="7"/>
  <c r="F89" i="7"/>
  <c r="F88" i="7"/>
  <c r="F87" i="7"/>
  <c r="E85" i="7"/>
  <c r="C85" i="7"/>
  <c r="F84" i="7"/>
  <c r="F83" i="7"/>
  <c r="E81" i="7"/>
  <c r="C81" i="7"/>
  <c r="F80" i="7"/>
  <c r="F79" i="7"/>
  <c r="F78" i="7"/>
  <c r="F77" i="7"/>
  <c r="E75" i="7"/>
  <c r="C75" i="7"/>
  <c r="F74" i="7"/>
  <c r="F73" i="7"/>
  <c r="F72" i="7"/>
  <c r="F71" i="7"/>
  <c r="E69" i="7"/>
  <c r="C69" i="7"/>
  <c r="F68" i="7"/>
  <c r="F67" i="7"/>
  <c r="F66" i="7"/>
  <c r="E64" i="7"/>
  <c r="C64" i="7"/>
  <c r="F63" i="7"/>
  <c r="F62" i="7"/>
  <c r="F61" i="7"/>
  <c r="F60" i="7"/>
  <c r="F59" i="7"/>
  <c r="E57" i="7"/>
  <c r="C57" i="7"/>
  <c r="F56" i="7"/>
  <c r="F55" i="7"/>
  <c r="F54" i="7"/>
  <c r="F53" i="7"/>
  <c r="F52" i="7"/>
  <c r="E50" i="7"/>
  <c r="C50" i="7"/>
  <c r="F49" i="7"/>
  <c r="F48" i="7"/>
  <c r="F47" i="7"/>
  <c r="F46" i="7"/>
  <c r="E44" i="7"/>
  <c r="C44" i="7"/>
  <c r="F43" i="7"/>
  <c r="F42" i="7"/>
  <c r="F41" i="7"/>
  <c r="F40" i="7"/>
  <c r="F39" i="7"/>
  <c r="E37" i="7"/>
  <c r="C37" i="7"/>
  <c r="F36" i="7"/>
  <c r="F35" i="7"/>
  <c r="F34" i="7"/>
  <c r="F33" i="7"/>
  <c r="F32" i="7"/>
  <c r="F30" i="7"/>
  <c r="E28" i="7"/>
  <c r="C28" i="7"/>
  <c r="F27" i="7"/>
  <c r="F26" i="7"/>
  <c r="F25" i="7"/>
  <c r="E23" i="7"/>
  <c r="F22" i="7"/>
  <c r="F21" i="7"/>
  <c r="F20" i="7"/>
  <c r="F19" i="7"/>
  <c r="F18" i="7"/>
  <c r="E16" i="7"/>
  <c r="F15" i="7"/>
  <c r="F14" i="7"/>
  <c r="F13" i="7"/>
  <c r="F85" i="7" l="1"/>
  <c r="F81" i="7"/>
  <c r="F75" i="7"/>
  <c r="F50" i="7"/>
  <c r="F44" i="7"/>
  <c r="F37" i="7"/>
  <c r="F28" i="7"/>
  <c r="F16" i="7"/>
  <c r="F57" i="7"/>
  <c r="F69" i="7"/>
  <c r="F95" i="7"/>
  <c r="F64" i="7"/>
  <c r="C112" i="7"/>
  <c r="F23" i="7"/>
  <c r="E112" i="7"/>
  <c r="F112" i="7" l="1"/>
  <c r="F119" i="7" s="1"/>
  <c r="F115" i="7" l="1"/>
</calcChain>
</file>

<file path=xl/sharedStrings.xml><?xml version="1.0" encoding="utf-8"?>
<sst xmlns="http://schemas.openxmlformats.org/spreadsheetml/2006/main" count="112" uniqueCount="70">
  <si>
    <t xml:space="preserve">ԱԲՈՎՅԱՆԻ  ՀԱՄԱՅՆՔԱՊԵՏԱՐԱՆԻ  ԱՇԽԱՏԱԿԱԶՄԻ  ԱՇԽԱՏՈՂՆԵՐԻ ՔԱՆԱԿԸ,  ՀԱՍՏԻՔԱՑՈՒՑԱԿԸ  ԵՎ  ՊԱՇՏՈՆԱՅԻՆ  ԴՐՈՒՅՔԱՉԱՓԵՐԸ 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</si>
  <si>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</si>
  <si>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</si>
  <si>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</si>
  <si>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</si>
  <si>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</si>
  <si>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</si>
  <si>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</si>
  <si>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Աշխատավարձի չափը</t>
  </si>
  <si>
    <t>ՔԱՂԱՔԱԿԱՆ ՊԱՇՏՈՆՆԵՐ</t>
  </si>
  <si>
    <t>Համայնքի ղեկավար</t>
  </si>
  <si>
    <t xml:space="preserve">Համայնքի ղեկավարի առաջին  տեղակալ </t>
  </si>
  <si>
    <t xml:space="preserve">Համայնքի ղեկավարի  տեղակալ </t>
  </si>
  <si>
    <t>ԸՆԴԱՄԵՆԸ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</si>
  <si>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</si>
  <si>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</si>
  <si>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</si>
  <si>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</si>
  <si>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Ավագանու խմբակցության փորձագետ</t>
  </si>
  <si>
    <t>Համայնքի ղեկավարի առաջին  տեղակալի օգնական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</si>
  <si>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</si>
  <si>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</si>
  <si>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</si>
  <si>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Վերին Պտղնի, Գետարգել, Կաթնաղբյուր   բնակավայրերի վարչական ղեկավարներ</t>
  </si>
  <si>
    <t>ՀԱՄԱՅՆՔԱՅԻՆ ԾԱՌԱՅՈՒԹՅԱՆ ՊԱՇՏՈՆՆԵՐ</t>
  </si>
  <si>
    <t>Աշխատակազմի քարտուղար</t>
  </si>
  <si>
    <t>ՖԻՆԱՆՍԱՏՆՏԵՍԱԳԻՏԱԿԱՆ ԵՎ ԵԿԱՄՈՒՏՆԵՐԻ ՀԱՇՎԱՌՄԱՆ  ԲԱԺԻՆ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</si>
  <si>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</si>
  <si>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</si>
  <si>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</si>
  <si>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</si>
  <si>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</si>
  <si>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ՔԱՂԱՔԱՇԻՆՈՒԹՅԱՆ, ՀՈՂԱՇԻՆԱՐԱՐՈՒԹՅԱՆ, ԳՅՈՒՂԱՏՆՏԵՍՈՒԹՅԱՆ  ԵՎ ԱՆՇԱՐԺ ԳՈՒՅՔԻ ԿԱՌԱՎԱՐՄԱՆ ԲԱԺԻՆ</t>
  </si>
  <si>
    <t>1-ին  կարգի մասնագետ</t>
  </si>
  <si>
    <t>ՔԱՐՏՈՒՂԱՐՈՒԹՅԱՆ ԵՎ ՔԱՂԱՔԱՑԻՆԵՐԻ ՍՊԱՍԱՐԿՄԱՆ  ԲԱԺԻՆ</t>
  </si>
  <si>
    <t>ԻՐԱՎԱԲԱՆԱԿԱՆ ԲԱԺԻՆ</t>
  </si>
  <si>
    <t>Բաժնի  պետ</t>
  </si>
  <si>
    <t xml:space="preserve">Գլխավոր մասնագետ </t>
  </si>
  <si>
    <t>ԱՌԵՎՏՐԻ, ՍՊԱՍԱՐԿՄԱՆ, ՏՐԱՍՆՊՈՐՏԻ  ԵՎ ԳՈՎԱԶԴԻ  ԲԱԺԻՆ</t>
  </si>
  <si>
    <t xml:space="preserve"> ԶԱՐԳԱՑՄԱՆ ԾՐԱԳՐԵՐԻ ԵՎ ԳՆՈՒՄՆԵՐԻ ԲԱԺԻՆ</t>
  </si>
  <si>
    <t>ՍՈՑԻԱԼԱԿԱՆ ԾՐԱԳՐԵՐԻ, ԱՌՈՂՋԱՊԱՀՈՒԹՅԱՆ  ԵՎ ՏԵՂԵԿԱՏՎՈՒԹՅԱՆ ԲԱԺԻՆ</t>
  </si>
  <si>
    <t>ԿՐԹՈՒԹՅԱՆ, ՄՇԱԿՈՒՅԹԻ,  ՍՊՈՐՏԻ  ԵՎ ԵՐԻՏԱՍԱՐԴՈՒԹՅԱՆ ՀԱՐՑԵՐԻ  ԲԱԺԻՆ</t>
  </si>
  <si>
    <t>Առաջատար  մասնագետ</t>
  </si>
  <si>
    <t>ՔԱՂԱՔԱՑԻԱԿԱՆ ԿԱՑՈՒԹՅԱՆ ԱԿՏԵՐԻ ԳՐԱՆՑՄԱՆ ՀԵՏ ԿԱՊՎԱԾ ԳՈՐԾԱՌՈՒՅԹՆԵՐ ԿԱՏԱՐՈՂ ՄԱՍՆԱԳԵՏՆԵՐ</t>
  </si>
  <si>
    <t>ՔԱՂԱՔԱՑԻԱԿԱՆ ԱՇԽԱՏԱՆՔ ԿԱՏԱՐՈՂՆԵՐ</t>
  </si>
  <si>
    <t>Ֆինանսական փորձագետ</t>
  </si>
  <si>
    <t>Համայնքային  կառավարման տեղեկատվական համակարգի կառավարիչ</t>
  </si>
  <si>
    <t>Ցանցային օպերատոր</t>
  </si>
  <si>
    <t>Սպորտային միջոցառումների կազմակերպման և անցկացման պատասխանատու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</si>
  <si>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</si>
  <si>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</si>
  <si>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Անասնաբույժ</t>
  </si>
  <si>
    <t>ՏԵԽՆԻԿԱԿԱՆ ՍՊԱՍԱՐԿՄԱՆ ԱՆՁՆԱԿԱԶՄ</t>
  </si>
  <si>
    <t xml:space="preserve">Տնտեսվար - պահեստապետ </t>
  </si>
  <si>
    <t>Տեխնիկական սպասարկող</t>
  </si>
  <si>
    <t>Համակարգչային տեխնիկան սպասարկող</t>
  </si>
  <si>
    <t>Վարորդ</t>
  </si>
  <si>
    <t>Գործավար</t>
  </si>
  <si>
    <t>Ավագանու խմբակցության գործավար</t>
  </si>
  <si>
    <t>Հարկահավաք</t>
  </si>
  <si>
    <t>Էլեկտրիկ</t>
  </si>
  <si>
    <t>Տնտեսական աշխատող</t>
  </si>
  <si>
    <t>Հավաքարար</t>
  </si>
  <si>
    <t>Բնակավայրի վարչական շենքի հավաքարար</t>
  </si>
  <si>
    <t>Պահեստի հաշվետար</t>
  </si>
  <si>
    <t>Շինարարական աշխատանքների հսկողություն իրականացնող</t>
  </si>
  <si>
    <t xml:space="preserve"> Հավելված  
Աբովյան համայնքի ավագանու 2023 թվականի դեկտեմբերի        -ի                  N     - Ա որոշման</t>
  </si>
  <si>
    <t>Տնտեսվարի օգնական</t>
  </si>
  <si>
    <t>Բնակավայրերի վարձակալական տարածքների հաշվառող</t>
  </si>
  <si>
    <t>Աշխատողների քանակը - 183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</si>
</sst>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;[Red]#,##0_р_."/>
    <numFmt numFmtId="165" formatCode="#,##0;[Red]#,##0"/>
    <numFmt numFmtId="166" formatCode="0.0"/>
  </numFmts>
  <fonts count="8" x14ac:knownFonts="1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/>
    <xf numFmtId="165" fontId="3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92;&#1377;&#1405;&#1407;&#1387;&#1412;&#1377;&#1409;&#1400;&#1410;&#1409;&#1377;&#1391;,%20%20&#1398;&#1400;&#1408;%20&#1378;&#1377;&#1386;&#1387;&#1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</sheetNames>
    <sheetDataSet>
      <sheetData sheetId="0">
        <row r="118">
          <cell r="F118">
            <v>66541000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4C15-3ED7-4562-874B-DE80B20950DF}">
  <dimension ref="A1:AK269"/>
  <sheetViews>
    <sheetView tabSelected="1" topLeftCell="A76" workbookViewId="0">
      <selection activeCell="R86" sqref="R86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47" customWidth="1"/>
    <col min="5" max="5" width="9.140625" style="4" hidden="1" customWidth="1"/>
    <col min="6" max="6" width="16.140625" style="3" customWidth="1"/>
    <col min="7" max="7" width="3" style="3" customWidth="1"/>
    <col min="8" max="37" width="9.140625" style="3"/>
    <col min="38" max="16384" width="9.140625" style="4"/>
  </cols>
  <sheetData>
    <row r="1" spans="1:37" ht="34.5" customHeight="1" x14ac:dyDescent="0.25">
      <c r="C1" s="56" t="s">
        <v>66</v>
      </c>
      <c r="D1" s="56"/>
      <c r="E1" s="56"/>
      <c r="F1" s="56"/>
    </row>
    <row r="2" spans="1:37" ht="27" customHeight="1" x14ac:dyDescent="0.25">
      <c r="C2" s="56"/>
      <c r="D2" s="56"/>
      <c r="E2" s="56"/>
      <c r="F2" s="56"/>
    </row>
    <row r="3" spans="1:37" ht="27" customHeight="1" x14ac:dyDescent="0.25">
      <c r="D3" s="49"/>
      <c r="E3" s="49"/>
      <c r="F3" s="49"/>
    </row>
    <row r="4" spans="1:37" s="6" customFormat="1" ht="55.5" customHeight="1" x14ac:dyDescent="0.2">
      <c r="A4" s="57" t="s">
        <v>0</v>
      </c>
      <c r="B4" s="57"/>
      <c r="C4" s="57"/>
      <c r="D4" s="57"/>
      <c r="E4" s="57"/>
      <c r="F4" s="5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6" customFormat="1" ht="12" customHeight="1" x14ac:dyDescent="0.2">
      <c r="A5" s="50"/>
      <c r="B5" s="50"/>
      <c r="C5" s="50"/>
      <c r="D5" s="50"/>
      <c r="E5" s="50"/>
      <c r="F5" s="5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s="51" customFormat="1" ht="21.75" customHeight="1" x14ac:dyDescent="0.2">
      <c r="A6" s="51" t="s">
        <v>1</v>
      </c>
      <c r="B6" s="58" t="s">
        <v>69</v>
      </c>
      <c r="C6" s="5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51" customFormat="1" ht="21.75" customHeight="1" x14ac:dyDescent="0.2">
      <c r="A7" s="51" t="s">
        <v>2</v>
      </c>
      <c r="B7" s="58" t="s">
        <v>3</v>
      </c>
      <c r="C7" s="58"/>
      <c r="D7" s="58"/>
      <c r="E7" s="58"/>
      <c r="F7" s="5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15" customHeight="1" x14ac:dyDescent="0.25">
      <c r="A8" s="8"/>
      <c r="B8" s="9"/>
      <c r="C8" s="8"/>
      <c r="D8" s="10"/>
      <c r="E8" s="1"/>
    </row>
    <row r="9" spans="1:37" s="12" customFormat="1" ht="28.5" customHeight="1" x14ac:dyDescent="0.2">
      <c r="A9" s="59" t="s">
        <v>4</v>
      </c>
      <c r="B9" s="59" t="s">
        <v>5</v>
      </c>
      <c r="C9" s="60" t="s">
        <v>6</v>
      </c>
      <c r="D9" s="60" t="s">
        <v>7</v>
      </c>
      <c r="E9" s="52"/>
      <c r="F9" s="60" t="s">
        <v>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12" customFormat="1" ht="53.25" customHeight="1" x14ac:dyDescent="0.2">
      <c r="A10" s="59"/>
      <c r="B10" s="59"/>
      <c r="C10" s="60"/>
      <c r="D10" s="60"/>
      <c r="E10" s="52"/>
      <c r="F10" s="6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6" customFormat="1" ht="21" customHeight="1" x14ac:dyDescent="0.2">
      <c r="A11" s="13">
        <v>1</v>
      </c>
      <c r="B11" s="13">
        <v>2</v>
      </c>
      <c r="C11" s="13">
        <v>3</v>
      </c>
      <c r="D11" s="14">
        <v>4</v>
      </c>
      <c r="E11" s="13"/>
      <c r="F11" s="13">
        <v>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s="6" customFormat="1" ht="30" customHeight="1" x14ac:dyDescent="0.2">
      <c r="A12" s="61" t="s">
        <v>9</v>
      </c>
      <c r="B12" s="61"/>
      <c r="C12" s="61"/>
      <c r="D12" s="61"/>
      <c r="E12" s="61"/>
      <c r="F12" s="6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s="6" customFormat="1" ht="30" customHeight="1" x14ac:dyDescent="0.2">
      <c r="A13" s="13">
        <v>1</v>
      </c>
      <c r="B13" s="15" t="s">
        <v>10</v>
      </c>
      <c r="C13" s="16">
        <v>1</v>
      </c>
      <c r="D13" s="17">
        <v>710000</v>
      </c>
      <c r="E13" s="13"/>
      <c r="F13" s="18">
        <f>+D13*C13</f>
        <v>710000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6" customFormat="1" ht="30" customHeight="1" x14ac:dyDescent="0.2">
      <c r="A14" s="13">
        <v>2</v>
      </c>
      <c r="B14" s="15" t="s">
        <v>11</v>
      </c>
      <c r="C14" s="16">
        <v>1</v>
      </c>
      <c r="D14" s="18">
        <v>575000</v>
      </c>
      <c r="E14" s="13"/>
      <c r="F14" s="18">
        <f t="shared" ref="F14" si="0">+D14*C14</f>
        <v>575000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6" customFormat="1" ht="30" customHeight="1" x14ac:dyDescent="0.2">
      <c r="A15" s="13">
        <v>3</v>
      </c>
      <c r="B15" s="15" t="s">
        <v>12</v>
      </c>
      <c r="C15" s="16">
        <v>2</v>
      </c>
      <c r="D15" s="18">
        <v>545000</v>
      </c>
      <c r="E15" s="13"/>
      <c r="F15" s="18">
        <f>+D15*C15</f>
        <v>1090000</v>
      </c>
      <c r="G15" s="2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s="25" customFormat="1" ht="30" customHeight="1" x14ac:dyDescent="0.2">
      <c r="A16" s="21"/>
      <c r="B16" s="21" t="s">
        <v>13</v>
      </c>
      <c r="C16" s="22">
        <f>SUM(C13:C15)</f>
        <v>4</v>
      </c>
      <c r="D16" s="22"/>
      <c r="E16" s="22">
        <f t="shared" ref="E16" si="1">SUM(E13:E15)</f>
        <v>0</v>
      </c>
      <c r="F16" s="48">
        <f>SUM(F13:F15)</f>
        <v>2375000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25" customFormat="1" ht="30" customHeight="1" x14ac:dyDescent="0.2">
      <c r="A17" s="61" t="s">
        <v>14</v>
      </c>
      <c r="B17" s="61"/>
      <c r="C17" s="61"/>
      <c r="D17" s="61"/>
      <c r="E17" s="61"/>
      <c r="F17" s="61"/>
      <c r="G17" s="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6" customFormat="1" ht="30" customHeight="1" x14ac:dyDescent="0.2">
      <c r="A18" s="13">
        <v>4</v>
      </c>
      <c r="B18" s="15" t="s">
        <v>15</v>
      </c>
      <c r="C18" s="16">
        <v>3</v>
      </c>
      <c r="D18" s="18">
        <v>530000</v>
      </c>
      <c r="E18" s="13"/>
      <c r="F18" s="18">
        <f>+D18*C18</f>
        <v>1590000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6" customFormat="1" ht="30" customHeight="1" x14ac:dyDescent="0.2">
      <c r="A19" s="13">
        <v>5</v>
      </c>
      <c r="B19" s="15" t="s">
        <v>16</v>
      </c>
      <c r="C19" s="16">
        <v>3</v>
      </c>
      <c r="D19" s="18">
        <v>520000</v>
      </c>
      <c r="E19" s="13"/>
      <c r="F19" s="18">
        <f t="shared" ref="F19:F22" si="2">+D19*C19</f>
        <v>1560000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6" customFormat="1" ht="30" customHeight="1" x14ac:dyDescent="0.2">
      <c r="A20" s="13">
        <v>6</v>
      </c>
      <c r="B20" s="15" t="s">
        <v>17</v>
      </c>
      <c r="C20" s="16">
        <v>1</v>
      </c>
      <c r="D20" s="18">
        <v>500000</v>
      </c>
      <c r="E20" s="26"/>
      <c r="F20" s="18">
        <f t="shared" si="2"/>
        <v>500000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6" customFormat="1" ht="30" customHeight="1" x14ac:dyDescent="0.2">
      <c r="A21" s="13">
        <v>7</v>
      </c>
      <c r="B21" s="15" t="s">
        <v>18</v>
      </c>
      <c r="C21" s="16">
        <v>2</v>
      </c>
      <c r="D21" s="18">
        <v>250000</v>
      </c>
      <c r="E21" s="26"/>
      <c r="F21" s="18">
        <f t="shared" si="2"/>
        <v>500000</v>
      </c>
      <c r="G21" s="2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6" customFormat="1" ht="30" customHeight="1" x14ac:dyDescent="0.2">
      <c r="A22" s="13">
        <v>8</v>
      </c>
      <c r="B22" s="15" t="s">
        <v>19</v>
      </c>
      <c r="C22" s="16">
        <v>1</v>
      </c>
      <c r="D22" s="18">
        <v>372000</v>
      </c>
      <c r="E22" s="26"/>
      <c r="F22" s="18">
        <f t="shared" si="2"/>
        <v>372000</v>
      </c>
      <c r="G22" s="2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25" customFormat="1" ht="30" customHeight="1" x14ac:dyDescent="0.2">
      <c r="A23" s="21"/>
      <c r="B23" s="21" t="s">
        <v>13</v>
      </c>
      <c r="C23" s="22">
        <f>SUM(C18:C22)</f>
        <v>10</v>
      </c>
      <c r="D23" s="22"/>
      <c r="E23" s="22">
        <f t="shared" ref="E23" si="3">SUM(E19:E21)</f>
        <v>0</v>
      </c>
      <c r="F23" s="48">
        <f>+F18+F19+F20+F21+F22</f>
        <v>4522000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25" customFormat="1" ht="30" customHeight="1" x14ac:dyDescent="0.2">
      <c r="A24" s="61" t="s">
        <v>20</v>
      </c>
      <c r="B24" s="61"/>
      <c r="C24" s="61"/>
      <c r="D24" s="61"/>
      <c r="E24" s="61"/>
      <c r="F24" s="61"/>
      <c r="G24" s="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6" customFormat="1" ht="39.75" customHeight="1" x14ac:dyDescent="0.2">
      <c r="A25" s="13">
        <v>9</v>
      </c>
      <c r="B25" s="15" t="s">
        <v>21</v>
      </c>
      <c r="C25" s="16">
        <v>4</v>
      </c>
      <c r="D25" s="18">
        <v>446000</v>
      </c>
      <c r="E25" s="13"/>
      <c r="F25" s="18">
        <f>+C25*D25</f>
        <v>1784000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6" customFormat="1" ht="28.5" customHeight="1" x14ac:dyDescent="0.2">
      <c r="A26" s="13">
        <v>10</v>
      </c>
      <c r="B26" s="15" t="s">
        <v>22</v>
      </c>
      <c r="C26" s="16">
        <v>3</v>
      </c>
      <c r="D26" s="18">
        <v>409000</v>
      </c>
      <c r="E26" s="13"/>
      <c r="F26" s="18">
        <f t="shared" ref="F26:F27" si="4">+C26*D26</f>
        <v>1227000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6" customFormat="1" ht="33.75" customHeight="1" x14ac:dyDescent="0.2">
      <c r="A27" s="13">
        <v>11</v>
      </c>
      <c r="B27" s="15" t="s">
        <v>23</v>
      </c>
      <c r="C27" s="16">
        <v>3</v>
      </c>
      <c r="D27" s="18">
        <v>372000</v>
      </c>
      <c r="E27" s="26"/>
      <c r="F27" s="18">
        <f t="shared" si="4"/>
        <v>1116000</v>
      </c>
      <c r="G27" s="2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25" customFormat="1" ht="30" customHeight="1" x14ac:dyDescent="0.2">
      <c r="A28" s="21"/>
      <c r="B28" s="21" t="s">
        <v>13</v>
      </c>
      <c r="C28" s="22">
        <f>SUM(C25:C27)</f>
        <v>10</v>
      </c>
      <c r="D28" s="22"/>
      <c r="E28" s="22">
        <f t="shared" ref="E28" si="5">SUM(E25:E27)</f>
        <v>0</v>
      </c>
      <c r="F28" s="48">
        <f>+F25+F26+F27</f>
        <v>4127000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25" customFormat="1" ht="30" customHeight="1" x14ac:dyDescent="0.2">
      <c r="A29" s="61" t="s">
        <v>24</v>
      </c>
      <c r="B29" s="61"/>
      <c r="C29" s="61"/>
      <c r="D29" s="61"/>
      <c r="E29" s="61"/>
      <c r="F29" s="61"/>
      <c r="G29" s="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6" customFormat="1" ht="30" customHeight="1" x14ac:dyDescent="0.2">
      <c r="A30" s="27">
        <v>12</v>
      </c>
      <c r="B30" s="28" t="s">
        <v>25</v>
      </c>
      <c r="C30" s="27">
        <v>1</v>
      </c>
      <c r="D30" s="18">
        <v>565000</v>
      </c>
      <c r="E30" s="13"/>
      <c r="F30" s="18">
        <f>+C30*D30</f>
        <v>565000</v>
      </c>
      <c r="G30" s="1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6" customFormat="1" ht="30" customHeight="1" x14ac:dyDescent="0.2">
      <c r="A31" s="55" t="s">
        <v>26</v>
      </c>
      <c r="B31" s="55"/>
      <c r="C31" s="55"/>
      <c r="D31" s="55"/>
      <c r="E31" s="55"/>
      <c r="F31" s="5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6" customFormat="1" ht="30" customHeight="1" x14ac:dyDescent="0.2">
      <c r="A32" s="27">
        <v>13</v>
      </c>
      <c r="B32" s="28" t="s">
        <v>27</v>
      </c>
      <c r="C32" s="27">
        <v>1</v>
      </c>
      <c r="D32" s="18">
        <v>510000</v>
      </c>
      <c r="E32" s="18"/>
      <c r="F32" s="18">
        <f>+C32*D32</f>
        <v>510000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s="6" customFormat="1" ht="30" customHeight="1" x14ac:dyDescent="0.2">
      <c r="A33" s="27">
        <v>14</v>
      </c>
      <c r="B33" s="28" t="s">
        <v>28</v>
      </c>
      <c r="C33" s="27">
        <v>1</v>
      </c>
      <c r="D33" s="18">
        <v>457000</v>
      </c>
      <c r="E33" s="18"/>
      <c r="F33" s="18">
        <f t="shared" ref="F33:F36" si="6">+C33*D33</f>
        <v>457000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s="30" customFormat="1" ht="30" customHeight="1" x14ac:dyDescent="0.2">
      <c r="A34" s="27">
        <v>15</v>
      </c>
      <c r="B34" s="28" t="s">
        <v>29</v>
      </c>
      <c r="C34" s="27">
        <v>2</v>
      </c>
      <c r="D34" s="18">
        <v>411000</v>
      </c>
      <c r="E34" s="18"/>
      <c r="F34" s="18">
        <f t="shared" si="6"/>
        <v>822000</v>
      </c>
      <c r="G34" s="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s="6" customFormat="1" ht="30" customHeight="1" x14ac:dyDescent="0.2">
      <c r="A35" s="27">
        <v>16</v>
      </c>
      <c r="B35" s="28" t="s">
        <v>30</v>
      </c>
      <c r="C35" s="27">
        <v>4</v>
      </c>
      <c r="D35" s="18">
        <v>369000</v>
      </c>
      <c r="E35" s="18"/>
      <c r="F35" s="18">
        <f t="shared" si="6"/>
        <v>1476000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s="30" customFormat="1" ht="30" customHeight="1" x14ac:dyDescent="0.2">
      <c r="A36" s="27">
        <v>17</v>
      </c>
      <c r="B36" s="28" t="s">
        <v>31</v>
      </c>
      <c r="C36" s="27">
        <v>12</v>
      </c>
      <c r="D36" s="18">
        <v>332000</v>
      </c>
      <c r="E36" s="18"/>
      <c r="F36" s="18">
        <f t="shared" si="6"/>
        <v>3984000</v>
      </c>
      <c r="G36" s="5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s="25" customFormat="1" ht="30" customHeight="1" x14ac:dyDescent="0.2">
      <c r="A37" s="21"/>
      <c r="B37" s="21" t="s">
        <v>13</v>
      </c>
      <c r="C37" s="22">
        <f>SUM(C32:C36)</f>
        <v>20</v>
      </c>
      <c r="D37" s="22"/>
      <c r="E37" s="22">
        <f t="shared" ref="E37:F37" si="7">+E32+E33+E34+E35+E36</f>
        <v>0</v>
      </c>
      <c r="F37" s="48">
        <f t="shared" si="7"/>
        <v>7249000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6" customFormat="1" ht="41.25" customHeight="1" x14ac:dyDescent="0.2">
      <c r="A38" s="55" t="s">
        <v>32</v>
      </c>
      <c r="B38" s="55"/>
      <c r="C38" s="55"/>
      <c r="D38" s="55"/>
      <c r="E38" s="55"/>
      <c r="F38" s="5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s="6" customFormat="1" ht="30" customHeight="1" x14ac:dyDescent="0.2">
      <c r="A39" s="27">
        <v>18</v>
      </c>
      <c r="B39" s="28" t="s">
        <v>27</v>
      </c>
      <c r="C39" s="27">
        <v>1</v>
      </c>
      <c r="D39" s="18">
        <v>510000</v>
      </c>
      <c r="E39" s="13"/>
      <c r="F39" s="18">
        <f>+C39*D39</f>
        <v>510000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s="6" customFormat="1" ht="30" customHeight="1" x14ac:dyDescent="0.2">
      <c r="A40" s="27">
        <v>19</v>
      </c>
      <c r="B40" s="28" t="s">
        <v>28</v>
      </c>
      <c r="C40" s="27">
        <v>1</v>
      </c>
      <c r="D40" s="18">
        <v>457000</v>
      </c>
      <c r="E40" s="13"/>
      <c r="F40" s="18">
        <f t="shared" ref="F40:F43" si="8">+C40*D40</f>
        <v>457000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s="30" customFormat="1" ht="30" customHeight="1" x14ac:dyDescent="0.2">
      <c r="A41" s="27">
        <v>20</v>
      </c>
      <c r="B41" s="28" t="s">
        <v>29</v>
      </c>
      <c r="C41" s="27">
        <v>8</v>
      </c>
      <c r="D41" s="18">
        <v>411000</v>
      </c>
      <c r="E41" s="31"/>
      <c r="F41" s="18">
        <f t="shared" si="8"/>
        <v>3288000</v>
      </c>
      <c r="G41" s="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s="30" customFormat="1" ht="30" customHeight="1" x14ac:dyDescent="0.2">
      <c r="A42" s="27">
        <v>21</v>
      </c>
      <c r="B42" s="28" t="s">
        <v>30</v>
      </c>
      <c r="C42" s="27">
        <v>6</v>
      </c>
      <c r="D42" s="18">
        <v>369000</v>
      </c>
      <c r="E42" s="31"/>
      <c r="F42" s="18">
        <f t="shared" si="8"/>
        <v>2214000</v>
      </c>
      <c r="G42" s="5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s="30" customFormat="1" ht="30" customHeight="1" x14ac:dyDescent="0.2">
      <c r="A43" s="27">
        <v>22</v>
      </c>
      <c r="B43" s="28" t="s">
        <v>33</v>
      </c>
      <c r="C43" s="27">
        <v>4</v>
      </c>
      <c r="D43" s="18">
        <v>332000</v>
      </c>
      <c r="E43" s="31"/>
      <c r="F43" s="18">
        <f t="shared" si="8"/>
        <v>1328000</v>
      </c>
      <c r="G43" s="5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s="25" customFormat="1" ht="30" customHeight="1" x14ac:dyDescent="0.2">
      <c r="A44" s="21"/>
      <c r="B44" s="21" t="s">
        <v>13</v>
      </c>
      <c r="C44" s="22">
        <f>SUM(C39:C43)</f>
        <v>20</v>
      </c>
      <c r="D44" s="22"/>
      <c r="E44" s="22" t="e">
        <f>+E39+E40+#REF!+#REF!+E41+E42+E43</f>
        <v>#REF!</v>
      </c>
      <c r="F44" s="48">
        <f>+F39+F40+F41+F42+F43</f>
        <v>7797000</v>
      </c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6" customFormat="1" ht="30" customHeight="1" x14ac:dyDescent="0.2">
      <c r="A45" s="55" t="s">
        <v>34</v>
      </c>
      <c r="B45" s="55"/>
      <c r="C45" s="55"/>
      <c r="D45" s="55"/>
      <c r="E45" s="55"/>
      <c r="F45" s="5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s="6" customFormat="1" ht="30" customHeight="1" x14ac:dyDescent="0.2">
      <c r="A46" s="27">
        <v>23</v>
      </c>
      <c r="B46" s="28" t="s">
        <v>27</v>
      </c>
      <c r="C46" s="27">
        <v>1</v>
      </c>
      <c r="D46" s="18">
        <v>510000</v>
      </c>
      <c r="E46" s="13"/>
      <c r="F46" s="18">
        <f>+C46*D46</f>
        <v>510000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s="6" customFormat="1" ht="30" customHeight="1" x14ac:dyDescent="0.2">
      <c r="A47" s="27">
        <v>24</v>
      </c>
      <c r="B47" s="28" t="s">
        <v>29</v>
      </c>
      <c r="C47" s="27">
        <v>2</v>
      </c>
      <c r="D47" s="18">
        <v>411000</v>
      </c>
      <c r="E47" s="13"/>
      <c r="F47" s="18">
        <f t="shared" ref="F47:F49" si="9">+C47*D47</f>
        <v>822000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s="30" customFormat="1" ht="30" customHeight="1" x14ac:dyDescent="0.2">
      <c r="A48" s="27">
        <v>25</v>
      </c>
      <c r="B48" s="28" t="s">
        <v>30</v>
      </c>
      <c r="C48" s="27">
        <v>5</v>
      </c>
      <c r="D48" s="18">
        <v>369000</v>
      </c>
      <c r="E48" s="31"/>
      <c r="F48" s="18">
        <f t="shared" si="9"/>
        <v>1845000</v>
      </c>
      <c r="G48" s="5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s="13" customFormat="1" ht="30" customHeight="1" x14ac:dyDescent="0.2">
      <c r="A49" s="27">
        <v>26</v>
      </c>
      <c r="B49" s="28" t="s">
        <v>31</v>
      </c>
      <c r="C49" s="27">
        <v>5</v>
      </c>
      <c r="D49" s="18">
        <v>332000</v>
      </c>
      <c r="F49" s="18">
        <f t="shared" si="9"/>
        <v>1660000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s="25" customFormat="1" ht="30" customHeight="1" x14ac:dyDescent="0.2">
      <c r="A50" s="21"/>
      <c r="B50" s="21" t="s">
        <v>13</v>
      </c>
      <c r="C50" s="22">
        <f>SUM(C46:C49)</f>
        <v>13</v>
      </c>
      <c r="D50" s="22"/>
      <c r="E50" s="22">
        <f t="shared" ref="E50:F50" si="10">+E49+E48+E47+E46</f>
        <v>0</v>
      </c>
      <c r="F50" s="48">
        <f t="shared" si="10"/>
        <v>4837000</v>
      </c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6" customFormat="1" ht="28.5" customHeight="1" x14ac:dyDescent="0.2">
      <c r="A51" s="55" t="s">
        <v>35</v>
      </c>
      <c r="B51" s="55"/>
      <c r="C51" s="55"/>
      <c r="D51" s="55"/>
      <c r="E51" s="55"/>
      <c r="F51" s="5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s="6" customFormat="1" ht="30" customHeight="1" x14ac:dyDescent="0.2">
      <c r="A52" s="27">
        <v>27</v>
      </c>
      <c r="B52" s="28" t="s">
        <v>36</v>
      </c>
      <c r="C52" s="27">
        <v>1</v>
      </c>
      <c r="D52" s="18">
        <v>510000</v>
      </c>
      <c r="E52" s="13"/>
      <c r="F52" s="18">
        <f>+C52*D52</f>
        <v>510000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s="6" customFormat="1" ht="30" customHeight="1" x14ac:dyDescent="0.2">
      <c r="A53" s="27">
        <v>28</v>
      </c>
      <c r="B53" s="28" t="s">
        <v>28</v>
      </c>
      <c r="C53" s="27">
        <v>1</v>
      </c>
      <c r="D53" s="18">
        <v>457000</v>
      </c>
      <c r="E53" s="13"/>
      <c r="F53" s="18">
        <f>+C53*D53</f>
        <v>457000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s="6" customFormat="1" ht="30" customHeight="1" x14ac:dyDescent="0.2">
      <c r="A54" s="27">
        <v>29</v>
      </c>
      <c r="B54" s="28" t="s">
        <v>37</v>
      </c>
      <c r="C54" s="27">
        <v>3</v>
      </c>
      <c r="D54" s="18">
        <v>411000</v>
      </c>
      <c r="E54" s="13"/>
      <c r="F54" s="18">
        <f t="shared" ref="F54:F56" si="11">+C54*D54</f>
        <v>1233000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s="6" customFormat="1" ht="30" customHeight="1" x14ac:dyDescent="0.2">
      <c r="A55" s="27">
        <v>30</v>
      </c>
      <c r="B55" s="28" t="s">
        <v>30</v>
      </c>
      <c r="C55" s="27">
        <v>4</v>
      </c>
      <c r="D55" s="18">
        <v>369000</v>
      </c>
      <c r="E55" s="13"/>
      <c r="F55" s="18">
        <f t="shared" si="11"/>
        <v>1476000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s="30" customFormat="1" ht="30" customHeight="1" x14ac:dyDescent="0.2">
      <c r="A56" s="27">
        <v>31</v>
      </c>
      <c r="B56" s="28" t="s">
        <v>33</v>
      </c>
      <c r="C56" s="27">
        <v>3</v>
      </c>
      <c r="D56" s="18">
        <v>332000</v>
      </c>
      <c r="E56" s="31"/>
      <c r="F56" s="18">
        <f t="shared" si="11"/>
        <v>996000</v>
      </c>
      <c r="G56" s="5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s="25" customFormat="1" ht="30" customHeight="1" x14ac:dyDescent="0.2">
      <c r="A57" s="21"/>
      <c r="B57" s="21" t="s">
        <v>13</v>
      </c>
      <c r="C57" s="22">
        <f>SUM(C52:C56)</f>
        <v>12</v>
      </c>
      <c r="D57" s="22"/>
      <c r="E57" s="22">
        <f t="shared" ref="E57" si="12">+E52+E54+E55+E56</f>
        <v>0</v>
      </c>
      <c r="F57" s="48">
        <f>+F52+F53+F54+F55+F56</f>
        <v>4672000</v>
      </c>
      <c r="G57" s="2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s="33" customFormat="1" ht="30" customHeight="1" x14ac:dyDescent="0.2">
      <c r="A58" s="55" t="s">
        <v>38</v>
      </c>
      <c r="B58" s="55"/>
      <c r="C58" s="55"/>
      <c r="D58" s="55"/>
      <c r="E58" s="55"/>
      <c r="F58" s="55"/>
      <c r="G58" s="5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s="6" customFormat="1" ht="30" customHeight="1" x14ac:dyDescent="0.2">
      <c r="A59" s="27">
        <v>32</v>
      </c>
      <c r="B59" s="28" t="s">
        <v>27</v>
      </c>
      <c r="C59" s="27">
        <v>1</v>
      </c>
      <c r="D59" s="18">
        <v>510000</v>
      </c>
      <c r="E59" s="13"/>
      <c r="F59" s="18">
        <f>+C59*D59</f>
        <v>510000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s="6" customFormat="1" ht="30" customHeight="1" x14ac:dyDescent="0.2">
      <c r="A60" s="27">
        <v>33</v>
      </c>
      <c r="B60" s="28" t="s">
        <v>28</v>
      </c>
      <c r="C60" s="27">
        <v>1</v>
      </c>
      <c r="D60" s="18">
        <v>457000</v>
      </c>
      <c r="E60" s="13"/>
      <c r="F60" s="18">
        <f t="shared" ref="F60:F63" si="13">+C60*D60</f>
        <v>457000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s="30" customFormat="1" ht="30" customHeight="1" x14ac:dyDescent="0.2">
      <c r="A61" s="27">
        <v>34</v>
      </c>
      <c r="B61" s="28" t="s">
        <v>29</v>
      </c>
      <c r="C61" s="27">
        <v>3</v>
      </c>
      <c r="D61" s="18">
        <v>411000</v>
      </c>
      <c r="E61" s="31"/>
      <c r="F61" s="18">
        <f t="shared" si="13"/>
        <v>1233000</v>
      </c>
      <c r="G61" s="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s="30" customFormat="1" ht="30" customHeight="1" x14ac:dyDescent="0.2">
      <c r="A62" s="27">
        <v>35</v>
      </c>
      <c r="B62" s="28" t="s">
        <v>30</v>
      </c>
      <c r="C62" s="27">
        <v>3</v>
      </c>
      <c r="D62" s="18">
        <v>369000</v>
      </c>
      <c r="E62" s="31"/>
      <c r="F62" s="18">
        <f t="shared" si="13"/>
        <v>1107000</v>
      </c>
      <c r="G62" s="5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s="6" customFormat="1" ht="30" customHeight="1" x14ac:dyDescent="0.2">
      <c r="A63" s="27">
        <v>36</v>
      </c>
      <c r="B63" s="28" t="s">
        <v>31</v>
      </c>
      <c r="C63" s="27">
        <v>3</v>
      </c>
      <c r="D63" s="18">
        <v>332000</v>
      </c>
      <c r="E63" s="13"/>
      <c r="F63" s="18">
        <f t="shared" si="13"/>
        <v>996000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s="25" customFormat="1" ht="30" customHeight="1" x14ac:dyDescent="0.2">
      <c r="A64" s="21"/>
      <c r="B64" s="21" t="s">
        <v>13</v>
      </c>
      <c r="C64" s="22">
        <f>SUM(C59:C63)</f>
        <v>11</v>
      </c>
      <c r="D64" s="22"/>
      <c r="E64" s="22">
        <f t="shared" ref="E64" si="14">+E59+E60+E61+E62+E63</f>
        <v>0</v>
      </c>
      <c r="F64" s="48">
        <f>+F59+F60+F61+F62+F63</f>
        <v>4303000</v>
      </c>
      <c r="G64" s="23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s="5" customFormat="1" ht="26.25" customHeight="1" x14ac:dyDescent="0.2">
      <c r="A65" s="55" t="s">
        <v>39</v>
      </c>
      <c r="B65" s="55"/>
      <c r="C65" s="55"/>
      <c r="D65" s="55"/>
      <c r="E65" s="55"/>
      <c r="F65" s="55"/>
    </row>
    <row r="66" spans="1:37" s="30" customFormat="1" ht="30" customHeight="1" x14ac:dyDescent="0.2">
      <c r="A66" s="27">
        <v>37</v>
      </c>
      <c r="B66" s="28" t="s">
        <v>27</v>
      </c>
      <c r="C66" s="27">
        <v>1</v>
      </c>
      <c r="D66" s="18">
        <v>510000</v>
      </c>
      <c r="E66" s="31"/>
      <c r="F66" s="18">
        <f>+C66*D66</f>
        <v>510000</v>
      </c>
      <c r="G66" s="5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s="30" customFormat="1" ht="30" customHeight="1" x14ac:dyDescent="0.2">
      <c r="A67" s="27">
        <v>38</v>
      </c>
      <c r="B67" s="28" t="s">
        <v>29</v>
      </c>
      <c r="C67" s="27">
        <v>3</v>
      </c>
      <c r="D67" s="18">
        <v>411000</v>
      </c>
      <c r="E67" s="31"/>
      <c r="F67" s="18">
        <f t="shared" ref="F67:F68" si="15">+C67*D67</f>
        <v>1233000</v>
      </c>
      <c r="G67" s="5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s="30" customFormat="1" ht="30" customHeight="1" x14ac:dyDescent="0.2">
      <c r="A68" s="27">
        <v>39</v>
      </c>
      <c r="B68" s="28" t="s">
        <v>30</v>
      </c>
      <c r="C68" s="27">
        <v>4</v>
      </c>
      <c r="D68" s="18">
        <v>369000</v>
      </c>
      <c r="E68" s="31"/>
      <c r="F68" s="18">
        <f t="shared" si="15"/>
        <v>1476000</v>
      </c>
      <c r="G68" s="5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s="25" customFormat="1" ht="30" customHeight="1" x14ac:dyDescent="0.2">
      <c r="A69" s="21"/>
      <c r="B69" s="21" t="s">
        <v>13</v>
      </c>
      <c r="C69" s="22">
        <f>SUM(C66:C68)</f>
        <v>8</v>
      </c>
      <c r="D69" s="22"/>
      <c r="E69" s="22">
        <f t="shared" ref="E69:F69" si="16">+E66+E67+E68</f>
        <v>0</v>
      </c>
      <c r="F69" s="48">
        <f t="shared" si="16"/>
        <v>3219000</v>
      </c>
      <c r="G69" s="23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1:37" s="6" customFormat="1" ht="30" customHeight="1" x14ac:dyDescent="0.2">
      <c r="A70" s="55" t="s">
        <v>40</v>
      </c>
      <c r="B70" s="55"/>
      <c r="C70" s="55"/>
      <c r="D70" s="55"/>
      <c r="E70" s="55"/>
      <c r="F70" s="5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s="6" customFormat="1" ht="30" customHeight="1" x14ac:dyDescent="0.2">
      <c r="A71" s="27">
        <v>40</v>
      </c>
      <c r="B71" s="28" t="s">
        <v>27</v>
      </c>
      <c r="C71" s="27">
        <v>1</v>
      </c>
      <c r="D71" s="18">
        <v>510000</v>
      </c>
      <c r="E71" s="13"/>
      <c r="F71" s="18">
        <f>+C71*D71</f>
        <v>510000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s="6" customFormat="1" ht="30" customHeight="1" x14ac:dyDescent="0.2">
      <c r="A72" s="27">
        <v>41</v>
      </c>
      <c r="B72" s="28" t="s">
        <v>29</v>
      </c>
      <c r="C72" s="27">
        <v>1</v>
      </c>
      <c r="D72" s="18">
        <v>411000</v>
      </c>
      <c r="E72" s="13"/>
      <c r="F72" s="18">
        <f t="shared" ref="F72:F74" si="17">+C72*D72</f>
        <v>411000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s="6" customFormat="1" ht="30" customHeight="1" x14ac:dyDescent="0.2">
      <c r="A73" s="27">
        <v>42</v>
      </c>
      <c r="B73" s="28" t="s">
        <v>30</v>
      </c>
      <c r="C73" s="27">
        <v>3</v>
      </c>
      <c r="D73" s="18">
        <v>369000</v>
      </c>
      <c r="E73" s="13"/>
      <c r="F73" s="18">
        <f t="shared" si="17"/>
        <v>1107000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s="33" customFormat="1" ht="30" customHeight="1" x14ac:dyDescent="0.2">
      <c r="A74" s="27">
        <v>43</v>
      </c>
      <c r="B74" s="28" t="s">
        <v>31</v>
      </c>
      <c r="C74" s="27">
        <v>1</v>
      </c>
      <c r="D74" s="18">
        <v>332000</v>
      </c>
      <c r="E74" s="26"/>
      <c r="F74" s="18">
        <f t="shared" si="17"/>
        <v>332000</v>
      </c>
      <c r="G74" s="1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s="25" customFormat="1" ht="30" customHeight="1" x14ac:dyDescent="0.2">
      <c r="A75" s="21"/>
      <c r="B75" s="21" t="s">
        <v>13</v>
      </c>
      <c r="C75" s="22">
        <f>SUM(C71:C74)</f>
        <v>6</v>
      </c>
      <c r="D75" s="22"/>
      <c r="E75" s="22">
        <f t="shared" ref="E75" si="18">+E71+E72+E73+E74</f>
        <v>0</v>
      </c>
      <c r="F75" s="48">
        <f>SUM(F71:F74)</f>
        <v>2360000</v>
      </c>
      <c r="G75" s="23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</row>
    <row r="76" spans="1:37" s="6" customFormat="1" ht="36.75" customHeight="1" x14ac:dyDescent="0.2">
      <c r="A76" s="55" t="s">
        <v>41</v>
      </c>
      <c r="B76" s="55"/>
      <c r="C76" s="55"/>
      <c r="D76" s="55"/>
      <c r="E76" s="55"/>
      <c r="F76" s="5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s="30" customFormat="1" ht="30" customHeight="1" x14ac:dyDescent="0.2">
      <c r="A77" s="27">
        <v>44</v>
      </c>
      <c r="B77" s="28" t="s">
        <v>27</v>
      </c>
      <c r="C77" s="27">
        <v>1</v>
      </c>
      <c r="D77" s="18">
        <v>510000</v>
      </c>
      <c r="E77" s="31"/>
      <c r="F77" s="18">
        <f>+C77*D77</f>
        <v>510000</v>
      </c>
      <c r="G77" s="5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1:37" s="30" customFormat="1" ht="30" customHeight="1" x14ac:dyDescent="0.2">
      <c r="A78" s="27">
        <v>45</v>
      </c>
      <c r="B78" s="28" t="s">
        <v>29</v>
      </c>
      <c r="C78" s="27">
        <v>1</v>
      </c>
      <c r="D78" s="18">
        <v>411000</v>
      </c>
      <c r="E78" s="31"/>
      <c r="F78" s="18">
        <f t="shared" ref="F78:F80" si="19">+C78*D78</f>
        <v>411000</v>
      </c>
      <c r="G78" s="5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s="13" customFormat="1" ht="30" customHeight="1" x14ac:dyDescent="0.2">
      <c r="A79" s="27">
        <v>46</v>
      </c>
      <c r="B79" s="28" t="s">
        <v>42</v>
      </c>
      <c r="C79" s="27">
        <v>2</v>
      </c>
      <c r="D79" s="18">
        <v>369000</v>
      </c>
      <c r="F79" s="18">
        <f t="shared" si="19"/>
        <v>738000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s="13" customFormat="1" ht="30" customHeight="1" x14ac:dyDescent="0.2">
      <c r="A80" s="27">
        <v>47</v>
      </c>
      <c r="B80" s="28" t="s">
        <v>31</v>
      </c>
      <c r="C80" s="27">
        <v>2</v>
      </c>
      <c r="D80" s="18">
        <v>332000</v>
      </c>
      <c r="F80" s="18">
        <f t="shared" si="19"/>
        <v>664000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s="25" customFormat="1" ht="30" customHeight="1" x14ac:dyDescent="0.2">
      <c r="A81" s="21"/>
      <c r="B81" s="21" t="s">
        <v>13</v>
      </c>
      <c r="C81" s="22">
        <f>SUM(C77:C80)</f>
        <v>6</v>
      </c>
      <c r="D81" s="22"/>
      <c r="E81" s="22">
        <f t="shared" ref="E81" si="20">+E77+E78+E79+E80</f>
        <v>0</v>
      </c>
      <c r="F81" s="48">
        <f>+F77+F78+F79+F80</f>
        <v>2323000</v>
      </c>
      <c r="G81" s="23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</row>
    <row r="82" spans="1:37" s="25" customFormat="1" ht="48.75" customHeight="1" x14ac:dyDescent="0.2">
      <c r="A82" s="55" t="s">
        <v>43</v>
      </c>
      <c r="B82" s="55"/>
      <c r="C82" s="55"/>
      <c r="D82" s="55"/>
      <c r="E82" s="55"/>
      <c r="F82" s="55"/>
      <c r="G82" s="5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</row>
    <row r="83" spans="1:37" s="6" customFormat="1" ht="30" customHeight="1" x14ac:dyDescent="0.2">
      <c r="A83" s="27">
        <v>48</v>
      </c>
      <c r="B83" s="28" t="s">
        <v>29</v>
      </c>
      <c r="C83" s="27">
        <v>1</v>
      </c>
      <c r="D83" s="18">
        <v>411000</v>
      </c>
      <c r="E83" s="18"/>
      <c r="F83" s="18">
        <f>+C83*D83</f>
        <v>411000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s="6" customFormat="1" ht="30" customHeight="1" x14ac:dyDescent="0.2">
      <c r="A84" s="27">
        <v>49</v>
      </c>
      <c r="B84" s="28" t="s">
        <v>42</v>
      </c>
      <c r="C84" s="27">
        <v>2</v>
      </c>
      <c r="D84" s="18">
        <v>369000</v>
      </c>
      <c r="E84" s="18"/>
      <c r="F84" s="18">
        <f t="shared" ref="F84" si="21">+C84*D84</f>
        <v>738000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s="25" customFormat="1" ht="30" customHeight="1" x14ac:dyDescent="0.2">
      <c r="A85" s="21"/>
      <c r="B85" s="21" t="s">
        <v>13</v>
      </c>
      <c r="C85" s="22">
        <f>SUM(C83:C84)</f>
        <v>3</v>
      </c>
      <c r="D85" s="22"/>
      <c r="E85" s="22">
        <f t="shared" ref="E85" si="22">+E83+E84</f>
        <v>0</v>
      </c>
      <c r="F85" s="48">
        <f>+F83+F84</f>
        <v>1149000</v>
      </c>
      <c r="G85" s="2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</row>
    <row r="86" spans="1:37" s="34" customFormat="1" ht="30" customHeight="1" x14ac:dyDescent="0.2">
      <c r="A86" s="55" t="s">
        <v>44</v>
      </c>
      <c r="B86" s="55"/>
      <c r="C86" s="55"/>
      <c r="D86" s="55"/>
      <c r="E86" s="55"/>
      <c r="F86" s="55"/>
      <c r="G86" s="5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s="6" customFormat="1" ht="30" customHeight="1" x14ac:dyDescent="0.2">
      <c r="A87" s="13">
        <v>50</v>
      </c>
      <c r="B87" s="15" t="s">
        <v>45</v>
      </c>
      <c r="C87" s="16">
        <v>1</v>
      </c>
      <c r="D87" s="18">
        <v>457000</v>
      </c>
      <c r="E87" s="35"/>
      <c r="F87" s="18">
        <f>+C87*D87</f>
        <v>457000</v>
      </c>
      <c r="G87" s="2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s="6" customFormat="1" ht="37.5" customHeight="1" x14ac:dyDescent="0.2">
      <c r="A88" s="13">
        <v>51</v>
      </c>
      <c r="B88" s="15" t="s">
        <v>46</v>
      </c>
      <c r="C88" s="16">
        <v>1</v>
      </c>
      <c r="D88" s="18">
        <v>411000</v>
      </c>
      <c r="E88" s="35"/>
      <c r="F88" s="18">
        <f t="shared" ref="F88:F93" si="23">+C88*D88</f>
        <v>411000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s="6" customFormat="1" ht="24.75" customHeight="1" x14ac:dyDescent="0.2">
      <c r="A89" s="13">
        <v>52</v>
      </c>
      <c r="B89" s="15" t="s">
        <v>47</v>
      </c>
      <c r="C89" s="16">
        <v>1</v>
      </c>
      <c r="D89" s="18">
        <v>369000</v>
      </c>
      <c r="E89" s="35"/>
      <c r="F89" s="18">
        <f t="shared" si="23"/>
        <v>369000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s="6" customFormat="1" ht="32.25" customHeight="1" x14ac:dyDescent="0.2">
      <c r="A90" s="13">
        <v>53</v>
      </c>
      <c r="B90" s="15" t="s">
        <v>48</v>
      </c>
      <c r="C90" s="16">
        <v>1</v>
      </c>
      <c r="D90" s="18">
        <v>411000</v>
      </c>
      <c r="E90" s="35"/>
      <c r="F90" s="18">
        <f t="shared" si="23"/>
        <v>411000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s="6" customFormat="1" ht="32.25" customHeight="1" x14ac:dyDescent="0.2">
      <c r="A91" s="13">
        <v>54</v>
      </c>
      <c r="B91" s="15" t="s">
        <v>49</v>
      </c>
      <c r="C91" s="16">
        <v>1</v>
      </c>
      <c r="D91" s="18">
        <v>411000</v>
      </c>
      <c r="E91" s="35"/>
      <c r="F91" s="18">
        <f t="shared" si="23"/>
        <v>411000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s="6" customFormat="1" ht="35.25" customHeight="1" x14ac:dyDescent="0.2">
      <c r="A92" s="13">
        <v>55</v>
      </c>
      <c r="B92" s="15" t="s">
        <v>50</v>
      </c>
      <c r="C92" s="16">
        <v>1</v>
      </c>
      <c r="D92" s="18">
        <v>369000</v>
      </c>
      <c r="E92" s="35"/>
      <c r="F92" s="18">
        <f t="shared" si="23"/>
        <v>369000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s="6" customFormat="1" ht="35.25" customHeight="1" x14ac:dyDescent="0.2">
      <c r="A93" s="13">
        <v>56</v>
      </c>
      <c r="B93" s="15" t="s">
        <v>65</v>
      </c>
      <c r="C93" s="16">
        <v>1</v>
      </c>
      <c r="D93" s="18">
        <v>369000</v>
      </c>
      <c r="E93" s="35"/>
      <c r="F93" s="18">
        <f t="shared" si="23"/>
        <v>369000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s="6" customFormat="1" ht="34.5" customHeight="1" x14ac:dyDescent="0.2">
      <c r="A94" s="13">
        <v>57</v>
      </c>
      <c r="B94" s="15" t="s">
        <v>51</v>
      </c>
      <c r="C94" s="16">
        <v>4</v>
      </c>
      <c r="D94" s="18">
        <v>180000</v>
      </c>
      <c r="E94" s="35"/>
      <c r="F94" s="18">
        <f>+C94*D94</f>
        <v>720000</v>
      </c>
      <c r="G94" s="2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s="25" customFormat="1" ht="30" customHeight="1" x14ac:dyDescent="0.2">
      <c r="A95" s="21"/>
      <c r="B95" s="21" t="s">
        <v>13</v>
      </c>
      <c r="C95" s="22">
        <f>SUM(C87:C94)</f>
        <v>11</v>
      </c>
      <c r="D95" s="22"/>
      <c r="E95" s="22">
        <f>+E87+E88+E89+E90+E91+E92+E94</f>
        <v>0</v>
      </c>
      <c r="F95" s="48">
        <f>SUM(F87:F94)</f>
        <v>3517000</v>
      </c>
      <c r="G95" s="23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</row>
    <row r="96" spans="1:37" s="25" customFormat="1" ht="30" customHeight="1" x14ac:dyDescent="0.2">
      <c r="A96" s="55" t="s">
        <v>52</v>
      </c>
      <c r="B96" s="55"/>
      <c r="C96" s="55"/>
      <c r="D96" s="55"/>
      <c r="E96" s="55"/>
      <c r="F96" s="55"/>
      <c r="G96" s="5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</row>
    <row r="97" spans="1:37" s="6" customFormat="1" ht="30" customHeight="1" x14ac:dyDescent="0.2">
      <c r="A97" s="13">
        <v>58</v>
      </c>
      <c r="B97" s="15" t="s">
        <v>53</v>
      </c>
      <c r="C97" s="13">
        <v>1</v>
      </c>
      <c r="D97" s="18">
        <v>411000</v>
      </c>
      <c r="E97" s="13"/>
      <c r="F97" s="18">
        <f>+C97*D97</f>
        <v>411000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s="6" customFormat="1" ht="30" customHeight="1" x14ac:dyDescent="0.2">
      <c r="A98" s="13">
        <v>59</v>
      </c>
      <c r="B98" s="15" t="s">
        <v>64</v>
      </c>
      <c r="C98" s="13">
        <v>1</v>
      </c>
      <c r="D98" s="18">
        <v>369000</v>
      </c>
      <c r="E98" s="13"/>
      <c r="F98" s="18">
        <f>+C98*D98</f>
        <v>369000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s="6" customFormat="1" ht="30" customHeight="1" x14ac:dyDescent="0.2">
      <c r="A99" s="13">
        <v>60</v>
      </c>
      <c r="B99" s="15" t="s">
        <v>67</v>
      </c>
      <c r="C99" s="13">
        <v>1</v>
      </c>
      <c r="D99" s="18">
        <v>250000</v>
      </c>
      <c r="E99" s="13"/>
      <c r="F99" s="18">
        <f t="shared" ref="F99:F102" si="24">+C99*D99</f>
        <v>250000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s="6" customFormat="1" ht="33" customHeight="1" x14ac:dyDescent="0.2">
      <c r="A100" s="13">
        <v>61</v>
      </c>
      <c r="B100" s="15" t="s">
        <v>54</v>
      </c>
      <c r="C100" s="13">
        <v>1</v>
      </c>
      <c r="D100" s="18">
        <v>298000</v>
      </c>
      <c r="E100" s="13"/>
      <c r="F100" s="18">
        <f t="shared" si="24"/>
        <v>298000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s="6" customFormat="1" ht="33" customHeight="1" x14ac:dyDescent="0.2">
      <c r="A101" s="13">
        <v>62</v>
      </c>
      <c r="B101" s="15" t="s">
        <v>55</v>
      </c>
      <c r="C101" s="13">
        <v>1</v>
      </c>
      <c r="D101" s="18">
        <v>369000</v>
      </c>
      <c r="E101" s="13"/>
      <c r="F101" s="18">
        <f t="shared" si="24"/>
        <v>369000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s="6" customFormat="1" ht="30" customHeight="1" x14ac:dyDescent="0.2">
      <c r="A102" s="13">
        <v>63</v>
      </c>
      <c r="B102" s="15" t="s">
        <v>56</v>
      </c>
      <c r="C102" s="13">
        <v>1</v>
      </c>
      <c r="D102" s="18">
        <v>298000</v>
      </c>
      <c r="E102" s="13"/>
      <c r="F102" s="18">
        <f t="shared" si="24"/>
        <v>298000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s="6" customFormat="1" ht="30" customHeight="1" x14ac:dyDescent="0.2">
      <c r="A103" s="13">
        <v>64</v>
      </c>
      <c r="B103" s="15" t="s">
        <v>57</v>
      </c>
      <c r="C103" s="13">
        <v>4</v>
      </c>
      <c r="D103" s="18">
        <v>298000</v>
      </c>
      <c r="E103" s="13"/>
      <c r="F103" s="18">
        <f t="shared" ref="F103:F110" si="25">+C103*D103</f>
        <v>1192000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s="6" customFormat="1" ht="30" customHeight="1" x14ac:dyDescent="0.2">
      <c r="A104" s="13">
        <v>65</v>
      </c>
      <c r="B104" s="15" t="s">
        <v>58</v>
      </c>
      <c r="C104" s="13">
        <v>4</v>
      </c>
      <c r="D104" s="18">
        <v>225000</v>
      </c>
      <c r="E104" s="13"/>
      <c r="F104" s="18">
        <f t="shared" si="25"/>
        <v>900000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s="6" customFormat="1" ht="30" customHeight="1" x14ac:dyDescent="0.2">
      <c r="A105" s="13">
        <v>66</v>
      </c>
      <c r="B105" s="15" t="s">
        <v>59</v>
      </c>
      <c r="C105" s="13">
        <v>10</v>
      </c>
      <c r="D105" s="18">
        <v>332000</v>
      </c>
      <c r="E105" s="13"/>
      <c r="F105" s="18">
        <f t="shared" si="25"/>
        <v>3320000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30" customHeight="1" x14ac:dyDescent="0.25">
      <c r="A106" s="13">
        <v>67</v>
      </c>
      <c r="B106" s="15" t="s">
        <v>60</v>
      </c>
      <c r="C106" s="13">
        <v>1</v>
      </c>
      <c r="D106" s="18">
        <v>298000</v>
      </c>
      <c r="E106" s="36"/>
      <c r="F106" s="18">
        <f t="shared" si="25"/>
        <v>298000</v>
      </c>
      <c r="G106" s="5"/>
    </row>
    <row r="107" spans="1:37" ht="30" customHeight="1" x14ac:dyDescent="0.25">
      <c r="A107" s="13">
        <v>68</v>
      </c>
      <c r="B107" s="15" t="s">
        <v>61</v>
      </c>
      <c r="C107" s="13">
        <v>1</v>
      </c>
      <c r="D107" s="18">
        <v>265000</v>
      </c>
      <c r="E107" s="36"/>
      <c r="F107" s="18">
        <f t="shared" si="25"/>
        <v>265000</v>
      </c>
      <c r="G107" s="5"/>
    </row>
    <row r="108" spans="1:37" ht="30" customHeight="1" x14ac:dyDescent="0.25">
      <c r="A108" s="13">
        <v>69</v>
      </c>
      <c r="B108" s="15" t="s">
        <v>62</v>
      </c>
      <c r="C108" s="13">
        <v>7</v>
      </c>
      <c r="D108" s="18">
        <v>253000</v>
      </c>
      <c r="E108" s="36"/>
      <c r="F108" s="18">
        <f t="shared" si="25"/>
        <v>1771000</v>
      </c>
      <c r="G108" s="5"/>
    </row>
    <row r="109" spans="1:37" ht="30" customHeight="1" x14ac:dyDescent="0.25">
      <c r="A109" s="13">
        <v>70</v>
      </c>
      <c r="B109" s="15" t="s">
        <v>63</v>
      </c>
      <c r="C109" s="13">
        <v>10</v>
      </c>
      <c r="D109" s="18">
        <v>130000</v>
      </c>
      <c r="E109" s="36"/>
      <c r="F109" s="18">
        <f t="shared" si="25"/>
        <v>1300000</v>
      </c>
      <c r="G109" s="5"/>
    </row>
    <row r="110" spans="1:37" ht="30" customHeight="1" x14ac:dyDescent="0.25">
      <c r="A110" s="13">
        <v>71</v>
      </c>
      <c r="B110" s="15" t="s">
        <v>68</v>
      </c>
      <c r="C110" s="13">
        <v>1</v>
      </c>
      <c r="D110" s="18">
        <v>332000</v>
      </c>
      <c r="E110" s="36"/>
      <c r="F110" s="18">
        <f t="shared" si="25"/>
        <v>332000</v>
      </c>
      <c r="G110" s="5"/>
    </row>
    <row r="111" spans="1:37" s="25" customFormat="1" ht="30" customHeight="1" x14ac:dyDescent="0.2">
      <c r="A111" s="21"/>
      <c r="B111" s="21" t="s">
        <v>13</v>
      </c>
      <c r="C111" s="22">
        <f>SUM(C97:C110)</f>
        <v>44</v>
      </c>
      <c r="D111" s="22"/>
      <c r="E111" s="22">
        <f>SUM(E97:E109)</f>
        <v>0</v>
      </c>
      <c r="F111" s="48">
        <f>SUM(F97:F110)</f>
        <v>11373000</v>
      </c>
      <c r="G111" s="23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1:37" s="25" customFormat="1" ht="30" customHeight="1" x14ac:dyDescent="0.2">
      <c r="A112" s="21"/>
      <c r="B112" s="21" t="s">
        <v>13</v>
      </c>
      <c r="C112" s="22">
        <f>+C111+C85+C95+C81+C75+C69+C64+C57+C50+C44+C37+C30+C28+C23+C16</f>
        <v>179</v>
      </c>
      <c r="D112" s="22"/>
      <c r="E112" s="22" t="e">
        <f>+E111+E85+E95+E81+E75+E69+E64+E57+E50+E44+E37+E30+E28+E23+E16</f>
        <v>#REF!</v>
      </c>
      <c r="F112" s="48">
        <f>+F111+F85+F95+F81+F75+F69+F64+F57+F50+F44+F37+F30+F28+F23+F16</f>
        <v>64388000</v>
      </c>
      <c r="G112" s="23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</row>
    <row r="113" spans="1:7" s="37" customFormat="1" x14ac:dyDescent="0.3">
      <c r="A113" s="24"/>
      <c r="B113" s="7"/>
      <c r="C113" s="24"/>
      <c r="D113" s="24"/>
      <c r="F113" s="54"/>
      <c r="G113" s="5"/>
    </row>
    <row r="114" spans="1:7" s="3" customFormat="1" ht="34.5" hidden="1" customHeight="1" x14ac:dyDescent="0.25">
      <c r="A114" s="5"/>
      <c r="B114" s="38"/>
      <c r="C114" s="5"/>
      <c r="D114" s="39"/>
      <c r="F114" s="40">
        <v>48944000</v>
      </c>
      <c r="G114" s="5"/>
    </row>
    <row r="115" spans="1:7" s="3" customFormat="1" hidden="1" x14ac:dyDescent="0.25">
      <c r="A115" s="5"/>
      <c r="B115" s="38"/>
      <c r="C115" s="5"/>
      <c r="D115" s="41"/>
      <c r="F115" s="40">
        <f>+F112-F114</f>
        <v>15444000</v>
      </c>
      <c r="G115" s="5"/>
    </row>
    <row r="116" spans="1:7" s="3" customFormat="1" hidden="1" x14ac:dyDescent="0.25">
      <c r="A116" s="5"/>
      <c r="B116" s="38"/>
      <c r="C116" s="5"/>
      <c r="D116" s="53"/>
      <c r="G116" s="5"/>
    </row>
    <row r="117" spans="1:7" s="3" customFormat="1" ht="38.25" hidden="1" customHeight="1" x14ac:dyDescent="0.25">
      <c r="A117" s="5"/>
      <c r="B117" s="38"/>
      <c r="C117" s="5"/>
      <c r="D117" s="53"/>
      <c r="G117" s="5"/>
    </row>
    <row r="118" spans="1:7" s="3" customFormat="1" hidden="1" x14ac:dyDescent="0.25">
      <c r="A118" s="5"/>
      <c r="B118" s="38"/>
      <c r="C118" s="5"/>
      <c r="D118" s="53"/>
      <c r="G118" s="5"/>
    </row>
    <row r="119" spans="1:7" s="3" customFormat="1" x14ac:dyDescent="0.25">
      <c r="A119" s="62"/>
      <c r="B119" s="62"/>
      <c r="C119" s="62"/>
      <c r="D119" s="62"/>
      <c r="F119" s="40">
        <f>+F112-'[1]2023'!$F$118</f>
        <v>-2153000</v>
      </c>
      <c r="G119" s="5"/>
    </row>
    <row r="120" spans="1:7" s="3" customFormat="1" x14ac:dyDescent="0.25">
      <c r="A120" s="5"/>
      <c r="B120" s="38"/>
      <c r="C120" s="5"/>
      <c r="D120" s="53"/>
      <c r="G120" s="5"/>
    </row>
    <row r="121" spans="1:7" s="3" customFormat="1" x14ac:dyDescent="0.25">
      <c r="A121" s="5"/>
      <c r="B121" s="38"/>
      <c r="C121" s="5"/>
      <c r="D121" s="53"/>
      <c r="G121" s="5"/>
    </row>
    <row r="122" spans="1:7" s="3" customFormat="1" x14ac:dyDescent="0.25">
      <c r="A122" s="5"/>
      <c r="B122" s="38"/>
      <c r="C122" s="5"/>
      <c r="D122" s="53"/>
      <c r="G122" s="5"/>
    </row>
    <row r="123" spans="1:7" s="3" customFormat="1" x14ac:dyDescent="0.25">
      <c r="A123" s="5"/>
      <c r="B123" s="38"/>
      <c r="C123" s="5"/>
      <c r="D123" s="53"/>
      <c r="G123" s="5"/>
    </row>
    <row r="124" spans="1:7" s="3" customFormat="1" x14ac:dyDescent="0.25">
      <c r="A124" s="5"/>
      <c r="B124" s="38"/>
      <c r="C124" s="5"/>
      <c r="D124" s="53"/>
      <c r="G124" s="5"/>
    </row>
    <row r="125" spans="1:7" s="3" customFormat="1" x14ac:dyDescent="0.25">
      <c r="A125" s="5"/>
      <c r="B125" s="38"/>
      <c r="C125" s="5"/>
      <c r="D125" s="53"/>
      <c r="G125" s="5"/>
    </row>
    <row r="126" spans="1:7" s="3" customFormat="1" x14ac:dyDescent="0.25">
      <c r="A126" s="5"/>
      <c r="B126" s="38"/>
      <c r="C126" s="5"/>
      <c r="D126" s="53"/>
      <c r="G126" s="5"/>
    </row>
    <row r="127" spans="1:7" s="3" customFormat="1" x14ac:dyDescent="0.25">
      <c r="A127" s="5"/>
      <c r="B127" s="38"/>
      <c r="C127" s="5"/>
      <c r="D127" s="53"/>
      <c r="G127" s="5"/>
    </row>
    <row r="128" spans="1:7" s="3" customFormat="1" x14ac:dyDescent="0.25">
      <c r="A128" s="5"/>
      <c r="B128" s="38"/>
      <c r="C128" s="5"/>
      <c r="D128" s="53"/>
      <c r="G128" s="5"/>
    </row>
    <row r="129" spans="1:7" s="3" customFormat="1" x14ac:dyDescent="0.25">
      <c r="A129" s="5"/>
      <c r="B129" s="38"/>
      <c r="C129" s="5"/>
      <c r="D129" s="53"/>
      <c r="G129" s="5"/>
    </row>
    <row r="130" spans="1:7" s="3" customFormat="1" x14ac:dyDescent="0.25">
      <c r="A130" s="5"/>
      <c r="B130" s="38"/>
      <c r="C130" s="5"/>
      <c r="D130" s="53"/>
      <c r="G130" s="5"/>
    </row>
    <row r="131" spans="1:7" s="3" customFormat="1" x14ac:dyDescent="0.25">
      <c r="A131" s="5"/>
      <c r="B131" s="38"/>
      <c r="C131" s="5"/>
      <c r="D131" s="53"/>
      <c r="G131" s="5"/>
    </row>
    <row r="132" spans="1:7" s="3" customFormat="1" x14ac:dyDescent="0.25">
      <c r="A132" s="5"/>
      <c r="B132" s="38"/>
      <c r="C132" s="5"/>
      <c r="D132" s="53"/>
      <c r="G132" s="5"/>
    </row>
    <row r="133" spans="1:7" s="3" customFormat="1" x14ac:dyDescent="0.25">
      <c r="A133" s="5"/>
      <c r="B133" s="38"/>
      <c r="C133" s="5"/>
      <c r="D133" s="53"/>
      <c r="G133" s="5"/>
    </row>
    <row r="134" spans="1:7" s="3" customFormat="1" x14ac:dyDescent="0.3">
      <c r="A134" s="42"/>
      <c r="B134" s="43"/>
      <c r="C134" s="44"/>
      <c r="D134" s="45"/>
      <c r="G134" s="5"/>
    </row>
    <row r="135" spans="1:7" s="3" customFormat="1" x14ac:dyDescent="0.3">
      <c r="A135" s="42"/>
      <c r="B135" s="43"/>
      <c r="C135" s="44"/>
      <c r="D135" s="45"/>
      <c r="G135" s="5"/>
    </row>
    <row r="136" spans="1:7" s="3" customFormat="1" x14ac:dyDescent="0.3">
      <c r="A136" s="42"/>
      <c r="B136" s="43"/>
      <c r="C136" s="44"/>
      <c r="D136" s="45"/>
      <c r="G136" s="5"/>
    </row>
    <row r="137" spans="1:7" s="3" customFormat="1" x14ac:dyDescent="0.3">
      <c r="A137" s="42"/>
      <c r="B137" s="43"/>
      <c r="C137" s="44"/>
      <c r="D137" s="45"/>
      <c r="G137" s="5"/>
    </row>
    <row r="138" spans="1:7" s="3" customFormat="1" x14ac:dyDescent="0.3">
      <c r="A138" s="42"/>
      <c r="B138" s="43"/>
      <c r="C138" s="44"/>
      <c r="D138" s="45"/>
      <c r="G138" s="5"/>
    </row>
    <row r="139" spans="1:7" s="3" customFormat="1" x14ac:dyDescent="0.3">
      <c r="A139" s="42"/>
      <c r="B139" s="43"/>
      <c r="C139" s="44"/>
      <c r="D139" s="45"/>
      <c r="G139" s="5"/>
    </row>
    <row r="140" spans="1:7" s="3" customFormat="1" x14ac:dyDescent="0.3">
      <c r="A140" s="42"/>
      <c r="B140" s="43"/>
      <c r="C140" s="44"/>
      <c r="D140" s="45"/>
      <c r="G140" s="5"/>
    </row>
    <row r="141" spans="1:7" s="3" customFormat="1" x14ac:dyDescent="0.3">
      <c r="A141" s="42"/>
      <c r="B141" s="43"/>
      <c r="C141" s="44"/>
      <c r="D141" s="45"/>
      <c r="G141" s="5"/>
    </row>
    <row r="142" spans="1:7" s="3" customFormat="1" x14ac:dyDescent="0.3">
      <c r="A142" s="42"/>
      <c r="B142" s="43"/>
      <c r="C142" s="44"/>
      <c r="D142" s="45"/>
      <c r="G142" s="5"/>
    </row>
    <row r="143" spans="1:7" s="3" customFormat="1" x14ac:dyDescent="0.3">
      <c r="A143" s="42"/>
      <c r="B143" s="43"/>
      <c r="C143" s="44"/>
      <c r="D143" s="45"/>
      <c r="G143" s="5"/>
    </row>
    <row r="144" spans="1:7" s="3" customFormat="1" x14ac:dyDescent="0.3">
      <c r="A144" s="1"/>
      <c r="B144" s="2"/>
      <c r="C144" s="46"/>
      <c r="D144" s="47"/>
      <c r="E144" s="4"/>
      <c r="F144" s="4"/>
      <c r="G144" s="5"/>
    </row>
    <row r="145" spans="1:37" s="3" customFormat="1" x14ac:dyDescent="0.3">
      <c r="A145" s="1"/>
      <c r="B145" s="2"/>
      <c r="C145" s="46"/>
      <c r="D145" s="47"/>
      <c r="E145" s="4"/>
      <c r="F145" s="4"/>
      <c r="G145" s="5"/>
    </row>
    <row r="146" spans="1:37" s="3" customFormat="1" x14ac:dyDescent="0.3">
      <c r="A146" s="1"/>
      <c r="B146" s="2"/>
      <c r="C146" s="46"/>
      <c r="D146" s="47"/>
      <c r="E146" s="4"/>
      <c r="F146" s="4"/>
      <c r="G146" s="5"/>
    </row>
    <row r="147" spans="1:37" x14ac:dyDescent="0.3">
      <c r="C147" s="46"/>
      <c r="F147" s="4"/>
      <c r="G147" s="5"/>
    </row>
    <row r="148" spans="1:37" x14ac:dyDescent="0.3">
      <c r="C148" s="46"/>
      <c r="F148" s="4"/>
      <c r="G148" s="5"/>
    </row>
    <row r="149" spans="1:37" x14ac:dyDescent="0.3">
      <c r="C149" s="46"/>
      <c r="F149" s="4"/>
      <c r="G149" s="5"/>
    </row>
    <row r="150" spans="1:37" x14ac:dyDescent="0.3">
      <c r="C150" s="46"/>
      <c r="F150" s="4"/>
      <c r="G150" s="5"/>
    </row>
    <row r="151" spans="1:37" x14ac:dyDescent="0.3">
      <c r="C151" s="46"/>
      <c r="F151" s="4"/>
      <c r="G151" s="5"/>
    </row>
    <row r="152" spans="1:37" x14ac:dyDescent="0.3">
      <c r="C152" s="46"/>
      <c r="F152" s="4"/>
      <c r="G152" s="5"/>
    </row>
    <row r="153" spans="1:37" x14ac:dyDescent="0.3">
      <c r="C153" s="46"/>
      <c r="F153" s="4"/>
      <c r="G153" s="5"/>
    </row>
    <row r="154" spans="1:37" s="47" customFormat="1" x14ac:dyDescent="0.3">
      <c r="A154" s="1"/>
      <c r="B154" s="2"/>
      <c r="C154" s="46"/>
      <c r="E154" s="4"/>
      <c r="F154" s="3"/>
      <c r="G154" s="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</row>
    <row r="155" spans="1:37" s="47" customFormat="1" x14ac:dyDescent="0.3">
      <c r="A155" s="1"/>
      <c r="B155" s="2"/>
      <c r="C155" s="46"/>
      <c r="E155" s="4"/>
      <c r="F155" s="3"/>
      <c r="G155" s="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</row>
    <row r="156" spans="1:37" s="47" customFormat="1" x14ac:dyDescent="0.3">
      <c r="A156" s="1"/>
      <c r="B156" s="2"/>
      <c r="C156" s="46"/>
      <c r="E156" s="4"/>
      <c r="F156" s="3"/>
      <c r="G156" s="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</row>
    <row r="157" spans="1:37" s="47" customFormat="1" x14ac:dyDescent="0.3">
      <c r="A157" s="1"/>
      <c r="B157" s="2"/>
      <c r="C157" s="46"/>
      <c r="E157" s="4"/>
      <c r="F157" s="3"/>
      <c r="G157" s="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</row>
    <row r="158" spans="1:37" s="47" customFormat="1" x14ac:dyDescent="0.3">
      <c r="A158" s="1"/>
      <c r="B158" s="2"/>
      <c r="C158" s="46"/>
      <c r="E158" s="4"/>
      <c r="F158" s="3"/>
      <c r="G158" s="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</row>
    <row r="159" spans="1:37" s="47" customFormat="1" x14ac:dyDescent="0.3">
      <c r="A159" s="1"/>
      <c r="B159" s="2"/>
      <c r="C159" s="46"/>
      <c r="E159" s="4"/>
      <c r="F159" s="3"/>
      <c r="G159" s="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</row>
    <row r="160" spans="1:37" s="47" customFormat="1" x14ac:dyDescent="0.3">
      <c r="A160" s="1"/>
      <c r="B160" s="2"/>
      <c r="C160" s="46"/>
      <c r="E160" s="4"/>
      <c r="F160" s="3"/>
      <c r="G160" s="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</row>
    <row r="161" spans="1:37" s="47" customFormat="1" x14ac:dyDescent="0.3">
      <c r="A161" s="1"/>
      <c r="B161" s="2"/>
      <c r="C161" s="46"/>
      <c r="E161" s="4"/>
      <c r="F161" s="3"/>
      <c r="G161" s="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</row>
    <row r="162" spans="1:37" s="47" customFormat="1" x14ac:dyDescent="0.3">
      <c r="A162" s="1"/>
      <c r="B162" s="2"/>
      <c r="C162" s="46"/>
      <c r="E162" s="4"/>
      <c r="F162" s="3"/>
      <c r="G162" s="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</row>
    <row r="163" spans="1:37" s="47" customFormat="1" x14ac:dyDescent="0.3">
      <c r="A163" s="1"/>
      <c r="B163" s="2"/>
      <c r="C163" s="46"/>
      <c r="E163" s="4"/>
      <c r="F163" s="3"/>
      <c r="G163" s="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</row>
    <row r="164" spans="1:37" s="47" customFormat="1" x14ac:dyDescent="0.3">
      <c r="A164" s="1"/>
      <c r="B164" s="2"/>
      <c r="C164" s="46"/>
      <c r="E164" s="4"/>
      <c r="F164" s="3"/>
      <c r="G164" s="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</row>
    <row r="165" spans="1:37" s="47" customFormat="1" x14ac:dyDescent="0.3">
      <c r="A165" s="1"/>
      <c r="B165" s="2"/>
      <c r="C165" s="46"/>
      <c r="E165" s="4"/>
      <c r="F165" s="3"/>
      <c r="G165" s="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</row>
    <row r="166" spans="1:37" s="47" customFormat="1" x14ac:dyDescent="0.3">
      <c r="A166" s="1"/>
      <c r="B166" s="2"/>
      <c r="C166" s="46"/>
      <c r="E166" s="4"/>
      <c r="F166" s="3"/>
      <c r="G166" s="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</row>
    <row r="167" spans="1:37" s="47" customFormat="1" x14ac:dyDescent="0.3">
      <c r="A167" s="1"/>
      <c r="B167" s="2"/>
      <c r="C167" s="46"/>
      <c r="E167" s="4"/>
      <c r="F167" s="3"/>
      <c r="G167" s="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</row>
    <row r="168" spans="1:37" s="47" customFormat="1" x14ac:dyDescent="0.3">
      <c r="A168" s="1"/>
      <c r="B168" s="2"/>
      <c r="C168" s="46"/>
      <c r="E168" s="4"/>
      <c r="F168" s="3"/>
      <c r="G168" s="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</row>
    <row r="169" spans="1:37" s="47" customFormat="1" x14ac:dyDescent="0.3">
      <c r="A169" s="1"/>
      <c r="B169" s="2"/>
      <c r="C169" s="46"/>
      <c r="E169" s="4"/>
      <c r="F169" s="3"/>
      <c r="G169" s="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</row>
    <row r="170" spans="1:37" s="47" customFormat="1" x14ac:dyDescent="0.3">
      <c r="A170" s="1"/>
      <c r="B170" s="2"/>
      <c r="C170" s="46"/>
      <c r="E170" s="4"/>
      <c r="F170" s="3"/>
      <c r="G170" s="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</row>
    <row r="171" spans="1:37" s="47" customFormat="1" x14ac:dyDescent="0.3">
      <c r="A171" s="1"/>
      <c r="B171" s="2"/>
      <c r="C171" s="46"/>
      <c r="E171" s="4"/>
      <c r="F171" s="3"/>
      <c r="G171" s="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</row>
    <row r="172" spans="1:37" s="47" customFormat="1" x14ac:dyDescent="0.3">
      <c r="A172" s="1"/>
      <c r="B172" s="2"/>
      <c r="C172" s="46"/>
      <c r="E172" s="4"/>
      <c r="F172" s="3"/>
      <c r="G172" s="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</row>
    <row r="173" spans="1:37" s="47" customFormat="1" x14ac:dyDescent="0.3">
      <c r="A173" s="1"/>
      <c r="B173" s="2"/>
      <c r="C173" s="46"/>
      <c r="E173" s="4"/>
      <c r="F173" s="3"/>
      <c r="G173" s="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</row>
    <row r="174" spans="1:37" s="47" customFormat="1" x14ac:dyDescent="0.3">
      <c r="A174" s="1"/>
      <c r="B174" s="2"/>
      <c r="C174" s="46"/>
      <c r="E174" s="4"/>
      <c r="F174" s="3"/>
      <c r="G174" s="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</row>
    <row r="175" spans="1:37" s="47" customFormat="1" x14ac:dyDescent="0.3">
      <c r="A175" s="1"/>
      <c r="B175" s="2"/>
      <c r="C175" s="46"/>
      <c r="E175" s="4"/>
      <c r="F175" s="3"/>
      <c r="G175" s="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</row>
    <row r="176" spans="1:37" s="47" customFormat="1" x14ac:dyDescent="0.3">
      <c r="A176" s="1"/>
      <c r="B176" s="2"/>
      <c r="C176" s="46"/>
      <c r="E176" s="4"/>
      <c r="F176" s="3"/>
      <c r="G176" s="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</row>
    <row r="177" spans="1:37" s="47" customFormat="1" x14ac:dyDescent="0.3">
      <c r="A177" s="1"/>
      <c r="B177" s="2"/>
      <c r="C177" s="46"/>
      <c r="E177" s="4"/>
      <c r="F177" s="3"/>
      <c r="G177" s="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</row>
    <row r="178" spans="1:37" s="47" customFormat="1" x14ac:dyDescent="0.3">
      <c r="A178" s="1"/>
      <c r="B178" s="2"/>
      <c r="C178" s="46"/>
      <c r="E178" s="4"/>
      <c r="F178" s="3"/>
      <c r="G178" s="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</row>
    <row r="179" spans="1:37" s="47" customFormat="1" x14ac:dyDescent="0.3">
      <c r="A179" s="1"/>
      <c r="B179" s="2"/>
      <c r="C179" s="46"/>
      <c r="E179" s="4"/>
      <c r="F179" s="3"/>
      <c r="G179" s="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</row>
    <row r="180" spans="1:37" s="47" customFormat="1" x14ac:dyDescent="0.3">
      <c r="A180" s="1"/>
      <c r="B180" s="2"/>
      <c r="C180" s="46"/>
      <c r="E180" s="4"/>
      <c r="F180" s="3"/>
      <c r="G180" s="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</row>
    <row r="181" spans="1:37" s="47" customFormat="1" x14ac:dyDescent="0.3">
      <c r="A181" s="1"/>
      <c r="B181" s="2"/>
      <c r="C181" s="46"/>
      <c r="E181" s="4"/>
      <c r="F181" s="3"/>
      <c r="G181" s="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</row>
    <row r="182" spans="1:37" s="47" customFormat="1" x14ac:dyDescent="0.3">
      <c r="A182" s="1"/>
      <c r="B182" s="2"/>
      <c r="C182" s="46"/>
      <c r="E182" s="4"/>
      <c r="F182" s="3"/>
      <c r="G182" s="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</row>
    <row r="183" spans="1:37" s="47" customFormat="1" x14ac:dyDescent="0.3">
      <c r="A183" s="1"/>
      <c r="B183" s="2"/>
      <c r="C183" s="46"/>
      <c r="E183" s="4"/>
      <c r="F183" s="3"/>
      <c r="G183" s="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</row>
    <row r="184" spans="1:37" s="47" customFormat="1" x14ac:dyDescent="0.3">
      <c r="A184" s="1"/>
      <c r="B184" s="2"/>
      <c r="C184" s="46"/>
      <c r="E184" s="4"/>
      <c r="F184" s="3"/>
      <c r="G184" s="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</row>
    <row r="185" spans="1:37" s="47" customFormat="1" x14ac:dyDescent="0.3">
      <c r="A185" s="1"/>
      <c r="B185" s="2"/>
      <c r="C185" s="46"/>
      <c r="E185" s="4"/>
      <c r="F185" s="3"/>
      <c r="G185" s="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</row>
    <row r="186" spans="1:37" s="47" customFormat="1" x14ac:dyDescent="0.3">
      <c r="A186" s="1"/>
      <c r="B186" s="2"/>
      <c r="C186" s="46"/>
      <c r="E186" s="4"/>
      <c r="F186" s="3"/>
      <c r="G186" s="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</row>
    <row r="187" spans="1:37" s="47" customFormat="1" x14ac:dyDescent="0.3">
      <c r="A187" s="1"/>
      <c r="B187" s="2"/>
      <c r="C187" s="46"/>
      <c r="E187" s="4"/>
      <c r="F187" s="3"/>
      <c r="G187" s="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</row>
    <row r="188" spans="1:37" s="47" customFormat="1" x14ac:dyDescent="0.3">
      <c r="A188" s="1"/>
      <c r="B188" s="2"/>
      <c r="C188" s="46"/>
      <c r="E188" s="4"/>
      <c r="F188" s="3"/>
      <c r="G188" s="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</row>
    <row r="189" spans="1:37" s="47" customFormat="1" x14ac:dyDescent="0.3">
      <c r="A189" s="1"/>
      <c r="B189" s="2"/>
      <c r="C189" s="46"/>
      <c r="E189" s="4"/>
      <c r="F189" s="3"/>
      <c r="G189" s="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</row>
    <row r="190" spans="1:37" s="47" customFormat="1" x14ac:dyDescent="0.3">
      <c r="A190" s="1"/>
      <c r="B190" s="2"/>
      <c r="C190" s="46"/>
      <c r="E190" s="4"/>
      <c r="F190" s="3"/>
      <c r="G190" s="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</row>
    <row r="191" spans="1:37" s="47" customFormat="1" x14ac:dyDescent="0.3">
      <c r="A191" s="1"/>
      <c r="B191" s="2"/>
      <c r="C191" s="46"/>
      <c r="E191" s="4"/>
      <c r="F191" s="3"/>
      <c r="G191" s="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</row>
    <row r="192" spans="1:37" s="47" customFormat="1" x14ac:dyDescent="0.3">
      <c r="A192" s="1"/>
      <c r="B192" s="2"/>
      <c r="C192" s="46"/>
      <c r="E192" s="4"/>
      <c r="F192" s="3"/>
      <c r="G192" s="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</row>
    <row r="193" spans="1:37" s="47" customFormat="1" x14ac:dyDescent="0.3">
      <c r="A193" s="1"/>
      <c r="B193" s="2"/>
      <c r="C193" s="46"/>
      <c r="E193" s="4"/>
      <c r="F193" s="3"/>
      <c r="G193" s="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</row>
    <row r="194" spans="1:37" s="47" customFormat="1" x14ac:dyDescent="0.3">
      <c r="A194" s="1"/>
      <c r="B194" s="2"/>
      <c r="C194" s="46"/>
      <c r="E194" s="4"/>
      <c r="F194" s="3"/>
      <c r="G194" s="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</row>
    <row r="195" spans="1:37" s="47" customFormat="1" x14ac:dyDescent="0.3">
      <c r="A195" s="1"/>
      <c r="B195" s="2"/>
      <c r="C195" s="46"/>
      <c r="E195" s="4"/>
      <c r="F195" s="3"/>
      <c r="G195" s="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</row>
    <row r="196" spans="1:37" s="47" customFormat="1" x14ac:dyDescent="0.3">
      <c r="A196" s="1"/>
      <c r="B196" s="2"/>
      <c r="C196" s="46"/>
      <c r="E196" s="4"/>
      <c r="F196" s="3"/>
      <c r="G196" s="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</row>
    <row r="197" spans="1:37" s="47" customFormat="1" x14ac:dyDescent="0.3">
      <c r="A197" s="1"/>
      <c r="B197" s="2"/>
      <c r="C197" s="46"/>
      <c r="E197" s="4"/>
      <c r="F197" s="3"/>
      <c r="G197" s="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</row>
    <row r="198" spans="1:37" s="47" customFormat="1" x14ac:dyDescent="0.3">
      <c r="A198" s="1"/>
      <c r="B198" s="2"/>
      <c r="C198" s="46"/>
      <c r="E198" s="4"/>
      <c r="F198" s="3"/>
      <c r="G198" s="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</row>
    <row r="199" spans="1:37" s="47" customFormat="1" x14ac:dyDescent="0.3">
      <c r="A199" s="1"/>
      <c r="B199" s="2"/>
      <c r="C199" s="46"/>
      <c r="E199" s="4"/>
      <c r="F199" s="3"/>
      <c r="G199" s="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</row>
    <row r="200" spans="1:37" s="47" customFormat="1" x14ac:dyDescent="0.3">
      <c r="A200" s="1"/>
      <c r="B200" s="2"/>
      <c r="C200" s="46"/>
      <c r="E200" s="4"/>
      <c r="F200" s="3"/>
      <c r="G200" s="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</row>
    <row r="201" spans="1:37" s="47" customFormat="1" x14ac:dyDescent="0.3">
      <c r="A201" s="1"/>
      <c r="B201" s="2"/>
      <c r="C201" s="46"/>
      <c r="E201" s="4"/>
      <c r="F201" s="3"/>
      <c r="G201" s="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</row>
    <row r="202" spans="1:37" s="47" customFormat="1" x14ac:dyDescent="0.3">
      <c r="A202" s="1"/>
      <c r="B202" s="2"/>
      <c r="C202" s="46"/>
      <c r="E202" s="4"/>
      <c r="F202" s="3"/>
      <c r="G202" s="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</row>
    <row r="203" spans="1:37" s="47" customFormat="1" x14ac:dyDescent="0.3">
      <c r="A203" s="1"/>
      <c r="B203" s="2"/>
      <c r="C203" s="46"/>
      <c r="E203" s="4"/>
      <c r="F203" s="3"/>
      <c r="G203" s="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</row>
    <row r="204" spans="1:37" s="47" customFormat="1" x14ac:dyDescent="0.3">
      <c r="A204" s="1"/>
      <c r="B204" s="2"/>
      <c r="C204" s="46"/>
      <c r="E204" s="4"/>
      <c r="F204" s="3"/>
      <c r="G204" s="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</row>
    <row r="205" spans="1:37" s="47" customFormat="1" x14ac:dyDescent="0.3">
      <c r="A205" s="1"/>
      <c r="B205" s="2"/>
      <c r="C205" s="46"/>
      <c r="E205" s="4"/>
      <c r="F205" s="3"/>
      <c r="G205" s="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</row>
    <row r="206" spans="1:37" s="47" customFormat="1" x14ac:dyDescent="0.3">
      <c r="A206" s="1"/>
      <c r="B206" s="2"/>
      <c r="C206" s="46"/>
      <c r="E206" s="4"/>
      <c r="F206" s="3"/>
      <c r="G206" s="3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</row>
    <row r="207" spans="1:37" s="47" customFormat="1" x14ac:dyDescent="0.3">
      <c r="A207" s="1"/>
      <c r="B207" s="2"/>
      <c r="C207" s="46"/>
      <c r="E207" s="4"/>
      <c r="F207" s="3"/>
      <c r="G207" s="3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</row>
    <row r="208" spans="1:37" s="47" customFormat="1" x14ac:dyDescent="0.3">
      <c r="A208" s="1"/>
      <c r="B208" s="2"/>
      <c r="C208" s="46"/>
      <c r="E208" s="4"/>
      <c r="F208" s="3"/>
      <c r="G208" s="3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</row>
    <row r="209" spans="1:37" s="47" customFormat="1" x14ac:dyDescent="0.3">
      <c r="A209" s="1"/>
      <c r="B209" s="2"/>
      <c r="C209" s="46"/>
      <c r="E209" s="4"/>
      <c r="F209" s="3"/>
      <c r="G209" s="3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</row>
    <row r="210" spans="1:37" s="47" customFormat="1" x14ac:dyDescent="0.3">
      <c r="A210" s="1"/>
      <c r="B210" s="2"/>
      <c r="C210" s="46"/>
      <c r="E210" s="4"/>
      <c r="F210" s="3"/>
      <c r="G210" s="3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</row>
    <row r="211" spans="1:37" s="47" customFormat="1" x14ac:dyDescent="0.3">
      <c r="A211" s="1"/>
      <c r="B211" s="2"/>
      <c r="C211" s="46"/>
      <c r="E211" s="4"/>
      <c r="F211" s="3"/>
      <c r="G211" s="3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</row>
    <row r="212" spans="1:37" s="47" customFormat="1" x14ac:dyDescent="0.3">
      <c r="A212" s="1"/>
      <c r="B212" s="2"/>
      <c r="C212" s="46"/>
      <c r="E212" s="4"/>
      <c r="F212" s="3"/>
      <c r="G212" s="3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</row>
    <row r="213" spans="1:37" s="47" customFormat="1" x14ac:dyDescent="0.3">
      <c r="A213" s="1"/>
      <c r="B213" s="2"/>
      <c r="C213" s="46"/>
      <c r="E213" s="4"/>
      <c r="F213" s="3"/>
      <c r="G213" s="3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</row>
    <row r="214" spans="1:37" s="47" customFormat="1" x14ac:dyDescent="0.3">
      <c r="A214" s="1"/>
      <c r="B214" s="2"/>
      <c r="C214" s="46"/>
      <c r="E214" s="4"/>
      <c r="F214" s="3"/>
      <c r="G214" s="3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</row>
    <row r="215" spans="1:37" s="47" customFormat="1" x14ac:dyDescent="0.3">
      <c r="A215" s="1"/>
      <c r="B215" s="2"/>
      <c r="C215" s="46"/>
      <c r="E215" s="4"/>
      <c r="F215" s="3"/>
      <c r="G215" s="3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</row>
    <row r="216" spans="1:37" s="47" customFormat="1" x14ac:dyDescent="0.3">
      <c r="A216" s="1"/>
      <c r="B216" s="2"/>
      <c r="C216" s="46"/>
      <c r="E216" s="4"/>
      <c r="F216" s="3"/>
      <c r="G216" s="3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</row>
    <row r="217" spans="1:37" s="47" customFormat="1" x14ac:dyDescent="0.3">
      <c r="A217" s="1"/>
      <c r="B217" s="2"/>
      <c r="C217" s="46"/>
      <c r="E217" s="4"/>
      <c r="F217" s="3"/>
      <c r="G217" s="3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</row>
    <row r="218" spans="1:37" s="47" customFormat="1" x14ac:dyDescent="0.3">
      <c r="A218" s="1"/>
      <c r="B218" s="2"/>
      <c r="C218" s="46"/>
      <c r="E218" s="4"/>
      <c r="F218" s="3"/>
      <c r="G218" s="3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</row>
    <row r="219" spans="1:37" s="47" customFormat="1" x14ac:dyDescent="0.3">
      <c r="A219" s="1"/>
      <c r="B219" s="2"/>
      <c r="C219" s="46"/>
      <c r="E219" s="4"/>
      <c r="F219" s="3"/>
      <c r="G219" s="3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</row>
    <row r="220" spans="1:37" s="47" customFormat="1" x14ac:dyDescent="0.3">
      <c r="A220" s="1"/>
      <c r="B220" s="2"/>
      <c r="C220" s="46"/>
      <c r="E220" s="4"/>
      <c r="F220" s="3"/>
      <c r="G220" s="3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</row>
    <row r="221" spans="1:37" s="47" customFormat="1" x14ac:dyDescent="0.3">
      <c r="A221" s="1"/>
      <c r="B221" s="2"/>
      <c r="C221" s="46"/>
      <c r="E221" s="4"/>
      <c r="F221" s="3"/>
      <c r="G221" s="3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</row>
    <row r="222" spans="1:37" s="47" customFormat="1" x14ac:dyDescent="0.3">
      <c r="A222" s="1"/>
      <c r="B222" s="2"/>
      <c r="C222" s="46"/>
      <c r="E222" s="4"/>
      <c r="F222" s="3"/>
      <c r="G222" s="3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</row>
    <row r="223" spans="1:37" s="47" customFormat="1" x14ac:dyDescent="0.3">
      <c r="A223" s="1"/>
      <c r="B223" s="2"/>
      <c r="C223" s="46"/>
      <c r="E223" s="4"/>
      <c r="F223" s="3"/>
      <c r="G223" s="3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</row>
    <row r="224" spans="1:37" s="47" customFormat="1" x14ac:dyDescent="0.3">
      <c r="A224" s="1"/>
      <c r="B224" s="2"/>
      <c r="C224" s="46"/>
      <c r="E224" s="4"/>
      <c r="F224" s="3"/>
      <c r="G224" s="3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</row>
    <row r="225" spans="1:37" s="47" customFormat="1" x14ac:dyDescent="0.3">
      <c r="A225" s="1"/>
      <c r="B225" s="2"/>
      <c r="C225" s="46"/>
      <c r="E225" s="4"/>
      <c r="F225" s="3"/>
      <c r="G225" s="3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</row>
    <row r="226" spans="1:37" s="47" customFormat="1" x14ac:dyDescent="0.3">
      <c r="A226" s="1"/>
      <c r="B226" s="2"/>
      <c r="C226" s="46"/>
      <c r="E226" s="4"/>
      <c r="F226" s="3"/>
      <c r="G226" s="3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</row>
    <row r="227" spans="1:37" s="47" customFormat="1" x14ac:dyDescent="0.3">
      <c r="A227" s="1"/>
      <c r="B227" s="2"/>
      <c r="C227" s="46"/>
      <c r="E227" s="4"/>
      <c r="F227" s="3"/>
      <c r="G227" s="3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</row>
    <row r="228" spans="1:37" s="47" customFormat="1" x14ac:dyDescent="0.3">
      <c r="A228" s="1"/>
      <c r="B228" s="2"/>
      <c r="C228" s="46"/>
      <c r="E228" s="4"/>
      <c r="F228" s="3"/>
      <c r="G228" s="3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</row>
    <row r="229" spans="1:37" s="47" customFormat="1" x14ac:dyDescent="0.3">
      <c r="A229" s="1"/>
      <c r="B229" s="2"/>
      <c r="C229" s="46"/>
      <c r="E229" s="4"/>
      <c r="F229" s="3"/>
      <c r="G229" s="3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</row>
    <row r="230" spans="1:37" s="47" customFormat="1" x14ac:dyDescent="0.3">
      <c r="A230" s="1"/>
      <c r="B230" s="2"/>
      <c r="C230" s="46"/>
      <c r="E230" s="4"/>
      <c r="F230" s="3"/>
      <c r="G230" s="3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</row>
    <row r="231" spans="1:37" s="47" customFormat="1" x14ac:dyDescent="0.3">
      <c r="A231" s="1"/>
      <c r="B231" s="2"/>
      <c r="C231" s="46"/>
      <c r="E231" s="4"/>
      <c r="F231" s="3"/>
      <c r="G231" s="3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</row>
    <row r="232" spans="1:37" s="47" customFormat="1" x14ac:dyDescent="0.3">
      <c r="A232" s="1"/>
      <c r="B232" s="2"/>
      <c r="C232" s="46"/>
      <c r="E232" s="4"/>
      <c r="F232" s="3"/>
      <c r="G232" s="3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</row>
    <row r="233" spans="1:37" s="47" customFormat="1" x14ac:dyDescent="0.3">
      <c r="A233" s="1"/>
      <c r="B233" s="2"/>
      <c r="C233" s="46"/>
      <c r="E233" s="4"/>
      <c r="F233" s="3"/>
      <c r="G233" s="3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</row>
    <row r="234" spans="1:37" s="47" customFormat="1" x14ac:dyDescent="0.3">
      <c r="A234" s="1"/>
      <c r="B234" s="2"/>
      <c r="C234" s="46"/>
      <c r="E234" s="4"/>
      <c r="F234" s="3"/>
      <c r="G234" s="3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</row>
    <row r="235" spans="1:37" s="47" customFormat="1" x14ac:dyDescent="0.3">
      <c r="A235" s="1"/>
      <c r="B235" s="2"/>
      <c r="C235" s="46"/>
      <c r="E235" s="4"/>
      <c r="F235" s="3"/>
      <c r="G235" s="3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</row>
    <row r="236" spans="1:37" s="47" customFormat="1" x14ac:dyDescent="0.3">
      <c r="A236" s="1"/>
      <c r="B236" s="2"/>
      <c r="C236" s="46"/>
      <c r="E236" s="4"/>
      <c r="F236" s="3"/>
      <c r="G236" s="3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</row>
    <row r="237" spans="1:37" s="47" customFormat="1" x14ac:dyDescent="0.3">
      <c r="A237" s="1"/>
      <c r="B237" s="2"/>
      <c r="C237" s="46"/>
      <c r="E237" s="4"/>
      <c r="F237" s="3"/>
      <c r="G237" s="3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</row>
    <row r="238" spans="1:37" s="47" customFormat="1" x14ac:dyDescent="0.3">
      <c r="A238" s="1"/>
      <c r="B238" s="2"/>
      <c r="C238" s="46"/>
      <c r="E238" s="4"/>
      <c r="F238" s="3"/>
      <c r="G238" s="3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</row>
    <row r="239" spans="1:37" s="47" customFormat="1" x14ac:dyDescent="0.3">
      <c r="A239" s="1"/>
      <c r="B239" s="2"/>
      <c r="C239" s="46"/>
      <c r="E239" s="4"/>
      <c r="F239" s="3"/>
      <c r="G239" s="3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</row>
    <row r="240" spans="1:37" s="47" customFormat="1" x14ac:dyDescent="0.3">
      <c r="A240" s="1"/>
      <c r="B240" s="2"/>
      <c r="C240" s="46"/>
      <c r="E240" s="4"/>
      <c r="F240" s="3"/>
      <c r="G240" s="3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</row>
    <row r="241" spans="1:37" s="47" customFormat="1" x14ac:dyDescent="0.3">
      <c r="A241" s="1"/>
      <c r="B241" s="2"/>
      <c r="C241" s="46"/>
      <c r="E241" s="4"/>
      <c r="F241" s="3"/>
      <c r="G241" s="3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</row>
    <row r="242" spans="1:37" s="47" customFormat="1" x14ac:dyDescent="0.3">
      <c r="A242" s="1"/>
      <c r="B242" s="2"/>
      <c r="C242" s="46"/>
      <c r="E242" s="4"/>
      <c r="F242" s="3"/>
      <c r="G242" s="3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</row>
    <row r="243" spans="1:37" s="47" customFormat="1" x14ac:dyDescent="0.3">
      <c r="A243" s="1"/>
      <c r="B243" s="2"/>
      <c r="C243" s="46"/>
      <c r="E243" s="4"/>
      <c r="F243" s="3"/>
      <c r="G243" s="3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</row>
    <row r="244" spans="1:37" s="47" customFormat="1" x14ac:dyDescent="0.3">
      <c r="A244" s="1"/>
      <c r="B244" s="2"/>
      <c r="C244" s="46"/>
      <c r="E244" s="4"/>
      <c r="F244" s="3"/>
      <c r="G244" s="3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</row>
    <row r="245" spans="1:37" s="47" customFormat="1" x14ac:dyDescent="0.3">
      <c r="A245" s="1"/>
      <c r="B245" s="2"/>
      <c r="C245" s="46"/>
      <c r="E245" s="4"/>
      <c r="F245" s="3"/>
      <c r="G245" s="3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</row>
    <row r="246" spans="1:37" s="47" customFormat="1" x14ac:dyDescent="0.3">
      <c r="A246" s="1"/>
      <c r="B246" s="2"/>
      <c r="C246" s="46"/>
      <c r="E246" s="4"/>
      <c r="F246" s="3"/>
      <c r="G246" s="3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</row>
    <row r="247" spans="1:37" s="47" customFormat="1" x14ac:dyDescent="0.3">
      <c r="A247" s="1"/>
      <c r="B247" s="2"/>
      <c r="C247" s="46"/>
      <c r="E247" s="4"/>
      <c r="F247" s="3"/>
      <c r="G247" s="3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</row>
    <row r="248" spans="1:37" s="47" customFormat="1" x14ac:dyDescent="0.3">
      <c r="A248" s="1"/>
      <c r="B248" s="2"/>
      <c r="C248" s="46"/>
      <c r="E248" s="4"/>
      <c r="F248" s="3"/>
      <c r="G248" s="3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</row>
    <row r="249" spans="1:37" s="47" customFormat="1" x14ac:dyDescent="0.3">
      <c r="A249" s="1"/>
      <c r="B249" s="2"/>
      <c r="C249" s="46"/>
      <c r="E249" s="4"/>
      <c r="F249" s="3"/>
      <c r="G249" s="3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</row>
    <row r="250" spans="1:37" s="47" customFormat="1" x14ac:dyDescent="0.3">
      <c r="A250" s="1"/>
      <c r="B250" s="2"/>
      <c r="C250" s="46"/>
      <c r="E250" s="4"/>
      <c r="F250" s="3"/>
      <c r="G250" s="3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</row>
    <row r="251" spans="1:37" s="47" customFormat="1" x14ac:dyDescent="0.3">
      <c r="A251" s="1"/>
      <c r="B251" s="2"/>
      <c r="C251" s="46"/>
      <c r="E251" s="4"/>
      <c r="F251" s="3"/>
      <c r="G251" s="3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</row>
    <row r="252" spans="1:37" s="47" customFormat="1" x14ac:dyDescent="0.3">
      <c r="A252" s="1"/>
      <c r="B252" s="2"/>
      <c r="C252" s="46"/>
      <c r="E252" s="4"/>
      <c r="F252" s="3"/>
      <c r="G252" s="3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</row>
    <row r="253" spans="1:37" s="47" customFormat="1" x14ac:dyDescent="0.3">
      <c r="A253" s="1"/>
      <c r="B253" s="2"/>
      <c r="C253" s="46"/>
      <c r="E253" s="4"/>
      <c r="F253" s="3"/>
      <c r="G253" s="3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</row>
    <row r="254" spans="1:37" s="47" customFormat="1" x14ac:dyDescent="0.3">
      <c r="A254" s="1"/>
      <c r="B254" s="2"/>
      <c r="C254" s="46"/>
      <c r="E254" s="4"/>
      <c r="F254" s="3"/>
      <c r="G254" s="3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</row>
    <row r="255" spans="1:37" s="47" customFormat="1" x14ac:dyDescent="0.3">
      <c r="A255" s="1"/>
      <c r="B255" s="2"/>
      <c r="C255" s="46"/>
      <c r="E255" s="4"/>
      <c r="F255" s="3"/>
      <c r="G255" s="3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</row>
    <row r="256" spans="1:37" s="47" customFormat="1" x14ac:dyDescent="0.3">
      <c r="A256" s="1"/>
      <c r="B256" s="2"/>
      <c r="C256" s="46"/>
      <c r="E256" s="4"/>
      <c r="F256" s="3"/>
      <c r="G256" s="3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</row>
    <row r="257" spans="1:37" s="47" customFormat="1" x14ac:dyDescent="0.3">
      <c r="A257" s="1"/>
      <c r="B257" s="2"/>
      <c r="C257" s="46"/>
      <c r="E257" s="4"/>
      <c r="F257" s="3"/>
      <c r="G257" s="3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</row>
    <row r="258" spans="1:37" s="47" customFormat="1" x14ac:dyDescent="0.3">
      <c r="A258" s="1"/>
      <c r="B258" s="2"/>
      <c r="C258" s="46"/>
      <c r="E258" s="4"/>
      <c r="F258" s="3"/>
      <c r="G258" s="3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</row>
    <row r="259" spans="1:37" s="47" customFormat="1" x14ac:dyDescent="0.3">
      <c r="A259" s="1"/>
      <c r="B259" s="2"/>
      <c r="C259" s="46"/>
      <c r="E259" s="4"/>
      <c r="F259" s="3"/>
      <c r="G259" s="3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</row>
    <row r="260" spans="1:37" s="47" customFormat="1" x14ac:dyDescent="0.3">
      <c r="A260" s="1"/>
      <c r="B260" s="2"/>
      <c r="C260" s="46"/>
      <c r="E260" s="4"/>
      <c r="F260" s="3"/>
      <c r="G260" s="3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</row>
    <row r="261" spans="1:37" s="47" customFormat="1" x14ac:dyDescent="0.3">
      <c r="A261" s="1"/>
      <c r="B261" s="2"/>
      <c r="C261" s="46"/>
      <c r="E261" s="4"/>
      <c r="F261" s="3"/>
      <c r="G261" s="3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</row>
    <row r="262" spans="1:37" s="47" customFormat="1" x14ac:dyDescent="0.3">
      <c r="A262" s="1"/>
      <c r="B262" s="2"/>
      <c r="C262" s="46"/>
      <c r="E262" s="4"/>
      <c r="F262" s="3"/>
      <c r="G262" s="3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</row>
    <row r="263" spans="1:37" s="47" customFormat="1" x14ac:dyDescent="0.3">
      <c r="A263" s="1"/>
      <c r="B263" s="2"/>
      <c r="C263" s="46"/>
      <c r="E263" s="4"/>
      <c r="F263" s="3"/>
      <c r="G263" s="3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</row>
    <row r="264" spans="1:37" s="47" customFormat="1" x14ac:dyDescent="0.3">
      <c r="A264" s="1"/>
      <c r="B264" s="2"/>
      <c r="C264" s="46"/>
      <c r="E264" s="4"/>
      <c r="F264" s="3"/>
      <c r="G264" s="3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</row>
    <row r="265" spans="1:37" s="47" customFormat="1" x14ac:dyDescent="0.3">
      <c r="A265" s="1"/>
      <c r="B265" s="2"/>
      <c r="C265" s="46"/>
      <c r="E265" s="4"/>
      <c r="F265" s="3"/>
      <c r="G265" s="3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</row>
    <row r="266" spans="1:37" s="47" customFormat="1" x14ac:dyDescent="0.3">
      <c r="A266" s="1"/>
      <c r="B266" s="2"/>
      <c r="C266" s="46"/>
      <c r="E266" s="4"/>
      <c r="F266" s="3"/>
      <c r="G266" s="3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</row>
    <row r="267" spans="1:37" s="47" customFormat="1" x14ac:dyDescent="0.3">
      <c r="A267" s="1"/>
      <c r="B267" s="2"/>
      <c r="C267" s="46"/>
      <c r="E267" s="4"/>
      <c r="F267" s="3"/>
      <c r="G267" s="3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</row>
    <row r="268" spans="1:37" s="47" customFormat="1" x14ac:dyDescent="0.3">
      <c r="A268" s="1"/>
      <c r="B268" s="2"/>
      <c r="C268" s="46"/>
      <c r="E268" s="4"/>
      <c r="F268" s="3"/>
      <c r="G268" s="3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</row>
    <row r="269" spans="1:37" s="47" customFormat="1" x14ac:dyDescent="0.3">
      <c r="A269" s="1"/>
      <c r="B269" s="2"/>
      <c r="C269" s="46"/>
      <c r="E269" s="4"/>
      <c r="F269" s="3"/>
      <c r="G269" s="3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</row>
  </sheetData>
  <mergeCells count="25">
    <mergeCell ref="A82:F82"/>
    <mergeCell ref="A86:F86"/>
    <mergeCell ref="A96:F96"/>
    <mergeCell ref="A119:D119"/>
    <mergeCell ref="A45:F45"/>
    <mergeCell ref="A51:F51"/>
    <mergeCell ref="A58:F58"/>
    <mergeCell ref="A65:F65"/>
    <mergeCell ref="A70:F70"/>
    <mergeCell ref="A76:F76"/>
    <mergeCell ref="A38:F38"/>
    <mergeCell ref="C1:F2"/>
    <mergeCell ref="A4:F4"/>
    <mergeCell ref="B6:C6"/>
    <mergeCell ref="B7:F7"/>
    <mergeCell ref="A9:A10"/>
    <mergeCell ref="B9:B10"/>
    <mergeCell ref="C9:C10"/>
    <mergeCell ref="D9:D10"/>
    <mergeCell ref="F9:F10"/>
    <mergeCell ref="A12:F12"/>
    <mergeCell ref="A17:F17"/>
    <mergeCell ref="A24:F24"/>
    <mergeCell ref="A29:F29"/>
    <mergeCell ref="A31:F31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</vt:lpstr>
      <vt:lpstr>'2024'!Заголовки_для_печати</vt:lpstr>
      <vt:lpstr>'2024'!Область_печати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2023-12-15T07:51:08Z</cp:lastPrinted>
  <dcterms:created xsi:type="dcterms:W3CDTF">2022-05-02T06:06:57Z</dcterms:created>
  <dcterms:modified xsi:type="dcterms:W3CDTF">2023-12-15T14:13:50Z</dcterms:modified>
</cp:coreProperties>
</file>